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<sst xmlns="http://schemas.openxmlformats.org/spreadsheetml/2006/main" count="382" uniqueCount="173">
  <si>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</si>
  <si>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</si>
  <si>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</si>
  <si>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</si>
  <si>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</si>
  <si>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</si>
  <si>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</si>
  <si>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</si>
  <si>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</si>
  <si>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</si>
  <si>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</si>
  <si>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</si>
  <si>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</si>
  <si>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</si>
  <si>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</si>
  <si>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</si>
  <si>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</si>
  <si>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</si>
  <si>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</si>
  <si>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</si>
  <si>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</si>
  <si>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</si>
  <si>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</si>
  <si>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</si>
  <si>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</si>
  <si>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</si>
  <si>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</si>
  <si>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</si>
  <si>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</si>
  <si>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</si>
  <si>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</si>
  <si>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</si>
  <si>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</si>
  <si>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</si>
  <si>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</si>
  <si>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</si>
  <si>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</si>
  <si>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</si>
  <si>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</si>
  <si>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</si>
  <si>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</si>
  <si>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</si>
  <si>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</si>
  <si>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</si>
  <si>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</si>
  <si>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</si>
  <si>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</si>
  <si>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</si>
  <si>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</si>
  <si>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</si>
  <si>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</si>
  <si>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</si>
  <si>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</si>
  <si>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</si>
  <si>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</si>
  <si>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</si>
  <si>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</si>
  <si>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</si>
  <si>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</si>
  <si>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</si>
  <si>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</si>
  <si>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</si>
  <si>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</si>
  <si>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</si>
  <si>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</si>
  <si>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</si>
  <si>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</si>
  <si>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</si>
  <si>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</si>
  <si>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</si>
  <si>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</si>
  <si>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</si>
  <si>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</si>
  <si>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</si>
  <si>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</si>
  <si>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</si>
  <si>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</si>
  <si>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</si>
  <si>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</si>
  <si>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</si>
  <si>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</si>
  <si>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</si>
  <si>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</si>
  <si>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</si>
  <si>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</si>
  <si>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</si>
  <si>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</si>
  <si>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</si>
  <si>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</si>
  <si>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</si>
  <si>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</si>
  <si>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</si>
  <si>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</si>
  <si>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</si>
  <si>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</si>
  <si>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</si>
  <si>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</si>
  <si>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</si>
  <si>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</si>
  <si>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</si>
  <si>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</si>
  <si>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</si>
  <si>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</si>
  <si>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</si>
  <si>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</si>
  <si>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</si>
  <si>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</si>
  <si>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</si>
  <si>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</si>
  <si>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</si>
  <si>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</si>
  <si>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</si>
  <si>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</si>
  <si>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</si>
  <si>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</si>
  <si>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</si>
  <si>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</si>
  <si>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</si>
  <si>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</si>
  <si>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</si>
  <si>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</si>
  <si>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</si>
  <si>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</si>
  <si>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</si>
  <si>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</si>
  <si>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</si>
  <si>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</si>
  <si>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</si>
  <si>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</si>
  <si>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</si>
  <si>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</si>
  <si>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</si>
  <si>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</si>
  <si>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</si>
  <si>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</si>
  <si>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</si>
  <si>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</si>
  <si>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</si>
  <si>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</si>
  <si>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</si>
  <si>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</si>
  <si>
    <t>Расходы на реализацию программ по поддержке местных инициатив за счет средств областного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</si>
  <si>
    <r>
      <t>Мероприятие 12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 , д.Сосница)</t>
    </r>
  </si>
  <si>
    <r>
      <t>Показатель мероприятия 12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</si>
  <si>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площадки по адресу: Тверская область, Осташковский городской округ, д.Зехново)</t>
    </r>
  </si>
  <si>
    <r>
      <t>Мероприятие 14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д.Третники)</t>
    </r>
  </si>
  <si>
    <r>
      <t>Показатель мероприятия 13 задачи 2</t>
    </r>
    <r>
      <rPr>
        <sz val="9"/>
        <rFont val="Times New Roman"/>
        <family val="1"/>
      </rPr>
      <t xml:space="preserve"> Количество выполненных проектов на устройство детских площадок</t>
    </r>
  </si>
  <si>
    <r>
      <t>Показатель мероприятия 14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</si>
  <si>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д.Алкатово)</t>
    </r>
  </si>
  <si>
    <r>
      <t>Показатель мероприятия 15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</si>
  <si>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д.Твердякино)</t>
    </r>
  </si>
  <si>
    <r>
      <t>Показатель мероприятия 16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</si>
  <si>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 xml:space="preserve">Мероприятие 5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  </r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</si>
  <si>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работ по устройству уличного освещения в д.Слобода</t>
    </r>
  </si>
  <si>
    <r>
      <t>Показатель мероприятия 5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</si>
  <si>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>Показатель мероприятия 6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д.Новые Ельцы</t>
    </r>
  </si>
  <si>
    <r>
      <rPr>
        <b/>
        <sz val="9"/>
        <rFont val="Times New Roman"/>
        <family val="1"/>
      </rPr>
      <t>Мероприятие 6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д.Новые Ельцы)</t>
    </r>
  </si>
  <si>
    <r>
      <rPr>
        <b/>
        <sz val="9"/>
        <rFont val="Times New Roman"/>
        <family val="1"/>
      </rPr>
      <t>Мероприятие 7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д.Городец</t>
    </r>
  </si>
  <si>
    <r>
      <t>Показатель мероприятия 7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д.Городец</t>
    </r>
  </si>
  <si>
    <r>
      <rPr>
        <b/>
        <sz val="9"/>
        <rFont val="Times New Roman"/>
        <family val="1"/>
      </rPr>
      <t>Мероприятие 8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д.Поребрица)</t>
    </r>
  </si>
  <si>
    <r>
      <t>Показатель мероприятия 8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д.Поребрица</t>
    </r>
  </si>
  <si>
    <r>
      <t xml:space="preserve">Мероприятие 4 задачи 1 подпрограммы 4 </t>
    </r>
    <r>
      <rPr>
        <sz val="9"/>
        <rFont val="Times New Roman"/>
        <family val="1"/>
      </rPr>
      <t>Приобретение и установка детских игровых комплексов</t>
    </r>
  </si>
  <si>
    <r>
      <t>Показатель 1 мероприятия 4 подпрограммы 4</t>
    </r>
    <r>
      <rPr>
        <sz val="9"/>
        <rFont val="Times New Roman"/>
        <family val="1"/>
      </rPr>
      <t xml:space="preserve"> Количество установленных детских игровых комплексов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</si>
  <si>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сохранению объектов культурного наследия</t>
    </r>
  </si>
  <si>
    <r>
      <t xml:space="preserve">Мероприятие 5 задачи 1 подпрограммы 4 </t>
    </r>
    <r>
      <rPr>
        <sz val="9"/>
        <rFont val="Times New Roman"/>
        <family val="1"/>
      </rPr>
      <t>Комплексное благоустройство площади Свободы и переулка Восточный в г.Осташков Тверской области</t>
    </r>
  </si>
  <si>
    <r>
      <t>Показатель 2 мероприятия 5 подпрограммы 4</t>
    </r>
    <r>
      <rPr>
        <sz val="9"/>
        <rFont val="Times New Roman"/>
        <family val="1"/>
      </rPr>
      <t xml:space="preserve"> Количество объектов на которых проведены работы по благоустройству</t>
    </r>
  </si>
  <si>
    <r>
      <t>Показатель 1 мероприятия 5 подпрограммы 4</t>
    </r>
    <r>
      <rPr>
        <sz val="9"/>
        <rFont val="Times New Roman"/>
        <family val="1"/>
      </rPr>
      <t xml:space="preserve"> Количество разработанных проектно-сметных документаций по комплексному благоустройству площади Свободы и переулку Восточный в г.Осташков Тверской области</t>
    </r>
  </si>
  <si>
    <r>
      <t>Показатель мероприятия 17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</si>
  <si>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>Мероприятие 18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Микрорайон, д.18 (1этап)</t>
    </r>
  </si>
  <si>
    <r>
      <t>Показатель мероприятия 18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</si>
  <si>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 xml:space="preserve">Мероприятие 19 задачи 2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д.Кравотынь)</t>
    </r>
  </si>
  <si>
    <r>
      <t xml:space="preserve">Показатель мероприятия 14 задачи 2 </t>
    </r>
    <r>
      <rPr>
        <sz val="9"/>
        <rFont val="Times New Roman"/>
        <family val="1"/>
      </rPr>
      <t>Количество выполненных проектов на устройство контейнерных площадок</t>
    </r>
  </si>
  <si>
    <r>
      <t>Мероприятие 17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 (2 этап)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</si>
</sst>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176" fontId="12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1"/>
  <sheetViews>
    <sheetView tabSelected="1" zoomScalePageLayoutView="0" workbookViewId="0" topLeftCell="Z12">
      <pane ySplit="1065" topLeftCell="A9" activePane="bottomLeft" state="split"/>
      <selection pane="topLeft" activeCell="AB11" sqref="A1:IV16384"/>
      <selection pane="bottomLeft" activeCell="AD34" sqref="AD34:AE34"/>
    </sheetView>
  </sheetViews>
  <sheetFormatPr defaultColWidth="9.00390625" defaultRowHeight="12.75"/>
  <cols>
    <col min="1" max="1" width="4.75390625" style="17" customWidth="1"/>
    <col min="2" max="2" width="5.125" style="17" customWidth="1"/>
    <col min="3" max="6" width="4.375" style="17" customWidth="1"/>
    <col min="7" max="10" width="5.00390625" style="17" customWidth="1"/>
    <col min="11" max="17" width="4.375" style="17" customWidth="1"/>
    <col min="18" max="19" width="4.00390625" style="17" customWidth="1"/>
    <col min="20" max="27" width="4.00390625" style="62" customWidth="1"/>
    <col min="28" max="28" width="72.25390625" style="17" customWidth="1"/>
    <col min="29" max="29" width="19.75390625" style="17" customWidth="1"/>
    <col min="30" max="30" width="12.00390625" style="17" bestFit="1" customWidth="1"/>
    <col min="31" max="32" width="12.25390625" style="17" bestFit="1" customWidth="1"/>
    <col min="33" max="33" width="12.00390625" style="17" customWidth="1"/>
    <col min="34" max="34" width="11.875" style="17" customWidth="1"/>
    <col min="35" max="36" width="12.25390625" style="17" customWidth="1"/>
    <col min="37" max="37" width="11.375" style="17" customWidth="1"/>
    <col min="38" max="16384" width="9.125" style="17" customWidth="1"/>
  </cols>
  <sheetData>
    <row r="1" spans="1:41" ht="18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13"/>
      <c r="AG1" s="78" t="s">
        <v>20</v>
      </c>
      <c r="AH1" s="78"/>
      <c r="AI1" s="78"/>
      <c r="AJ1" s="78"/>
      <c r="AK1" s="15"/>
      <c r="AL1" s="16"/>
      <c r="AM1" s="16"/>
      <c r="AN1" s="16"/>
      <c r="AO1" s="16"/>
    </row>
    <row r="2" spans="1:41" ht="77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79" t="s">
        <v>79</v>
      </c>
      <c r="AH2" s="79"/>
      <c r="AI2" s="79"/>
      <c r="AJ2" s="79"/>
      <c r="AK2" s="15"/>
      <c r="AL2" s="16"/>
      <c r="AM2" s="16"/>
      <c r="AN2" s="16"/>
      <c r="AO2" s="16"/>
    </row>
    <row r="3" spans="1:42" s="22" customFormat="1" ht="18.75">
      <c r="A3" s="18"/>
      <c r="B3" s="18"/>
      <c r="C3" s="80" t="s">
        <v>55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19"/>
      <c r="AL3" s="20"/>
      <c r="AM3" s="20"/>
      <c r="AN3" s="20"/>
      <c r="AO3" s="21"/>
      <c r="AP3" s="21"/>
    </row>
    <row r="4" spans="1:42" s="22" customFormat="1" ht="15.75">
      <c r="A4" s="23"/>
      <c r="B4" s="23"/>
      <c r="C4" s="81" t="s">
        <v>80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24"/>
      <c r="AL4" s="25"/>
      <c r="AM4" s="25"/>
      <c r="AN4" s="25"/>
      <c r="AO4" s="26"/>
      <c r="AP4" s="26"/>
    </row>
    <row r="5" spans="1:42" s="22" customFormat="1" ht="18.75">
      <c r="A5" s="23"/>
      <c r="B5" s="23"/>
      <c r="C5" s="83" t="s">
        <v>21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19"/>
      <c r="AL5" s="20"/>
      <c r="AM5" s="20"/>
      <c r="AN5" s="20"/>
      <c r="AO5" s="26"/>
      <c r="AP5" s="26"/>
    </row>
    <row r="6" spans="1:42" s="22" customFormat="1" ht="18.75">
      <c r="A6" s="23"/>
      <c r="B6" s="23"/>
      <c r="C6" s="84" t="s">
        <v>56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19"/>
      <c r="AL6" s="20"/>
      <c r="AM6" s="20"/>
      <c r="AN6" s="20"/>
      <c r="AO6" s="26"/>
      <c r="AP6" s="26"/>
    </row>
    <row r="7" spans="1:42" s="2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7" t="s">
        <v>22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7"/>
      <c r="AC7" s="27"/>
      <c r="AD7" s="29"/>
      <c r="AE7" s="30"/>
      <c r="AF7" s="30"/>
      <c r="AG7" s="30"/>
      <c r="AH7" s="30"/>
      <c r="AI7" s="31"/>
      <c r="AJ7" s="31"/>
      <c r="AK7" s="31"/>
      <c r="AL7" s="21"/>
      <c r="AM7" s="21"/>
      <c r="AN7" s="21"/>
      <c r="AO7" s="21"/>
      <c r="AP7" s="21"/>
    </row>
    <row r="8" spans="1:42" s="22" customFormat="1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82" t="s">
        <v>57</v>
      </c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32"/>
      <c r="AL8" s="33"/>
      <c r="AM8" s="33"/>
      <c r="AN8" s="33"/>
      <c r="AO8" s="33"/>
      <c r="AP8" s="33"/>
    </row>
    <row r="9" spans="1:42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82" t="s">
        <v>58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32"/>
      <c r="AL9" s="33"/>
      <c r="AM9" s="33"/>
      <c r="AN9" s="33"/>
      <c r="AO9" s="33"/>
      <c r="AP9" s="33"/>
    </row>
    <row r="10" spans="1:4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  <c r="AL10" s="33"/>
      <c r="AM10" s="33"/>
      <c r="AN10" s="33"/>
      <c r="AO10" s="33"/>
      <c r="AP10" s="33"/>
    </row>
    <row r="11" spans="1:38" s="12" customFormat="1" ht="15" customHeight="1">
      <c r="A11" s="65" t="s">
        <v>23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2" t="s">
        <v>24</v>
      </c>
      <c r="S11" s="67"/>
      <c r="T11" s="67"/>
      <c r="U11" s="67"/>
      <c r="V11" s="67"/>
      <c r="W11" s="67"/>
      <c r="X11" s="67"/>
      <c r="Y11" s="67"/>
      <c r="Z11" s="67"/>
      <c r="AA11" s="67"/>
      <c r="AB11" s="65" t="s">
        <v>25</v>
      </c>
      <c r="AC11" s="65" t="s">
        <v>26</v>
      </c>
      <c r="AD11" s="66" t="s">
        <v>27</v>
      </c>
      <c r="AE11" s="67"/>
      <c r="AF11" s="67"/>
      <c r="AG11" s="67"/>
      <c r="AH11" s="67"/>
      <c r="AI11" s="76"/>
      <c r="AJ11" s="66" t="s">
        <v>28</v>
      </c>
      <c r="AK11" s="76"/>
      <c r="AL11" s="35"/>
    </row>
    <row r="12" spans="1:38" s="12" customFormat="1" ht="15" customHeight="1">
      <c r="A12" s="65" t="s">
        <v>29</v>
      </c>
      <c r="B12" s="65"/>
      <c r="C12" s="65"/>
      <c r="D12" s="65" t="s">
        <v>30</v>
      </c>
      <c r="E12" s="65"/>
      <c r="F12" s="65" t="s">
        <v>31</v>
      </c>
      <c r="G12" s="65"/>
      <c r="H12" s="66" t="s">
        <v>32</v>
      </c>
      <c r="I12" s="67"/>
      <c r="J12" s="67"/>
      <c r="K12" s="67"/>
      <c r="L12" s="67"/>
      <c r="M12" s="67"/>
      <c r="N12" s="67"/>
      <c r="O12" s="67"/>
      <c r="P12" s="67"/>
      <c r="Q12" s="68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65"/>
      <c r="AC12" s="65"/>
      <c r="AD12" s="69"/>
      <c r="AE12" s="70"/>
      <c r="AF12" s="70"/>
      <c r="AG12" s="70"/>
      <c r="AH12" s="70"/>
      <c r="AI12" s="77"/>
      <c r="AJ12" s="69"/>
      <c r="AK12" s="77"/>
      <c r="AL12" s="35"/>
    </row>
    <row r="13" spans="1:38" s="12" customFormat="1" ht="25.5">
      <c r="A13" s="65"/>
      <c r="B13" s="65"/>
      <c r="C13" s="65"/>
      <c r="D13" s="65"/>
      <c r="E13" s="65"/>
      <c r="F13" s="65"/>
      <c r="G13" s="65"/>
      <c r="H13" s="69"/>
      <c r="I13" s="70"/>
      <c r="J13" s="70"/>
      <c r="K13" s="70"/>
      <c r="L13" s="70"/>
      <c r="M13" s="70"/>
      <c r="N13" s="70"/>
      <c r="O13" s="70"/>
      <c r="P13" s="70"/>
      <c r="Q13" s="71"/>
      <c r="R13" s="75"/>
      <c r="S13" s="70"/>
      <c r="T13" s="70"/>
      <c r="U13" s="70"/>
      <c r="V13" s="70"/>
      <c r="W13" s="70"/>
      <c r="X13" s="70"/>
      <c r="Y13" s="70"/>
      <c r="Z13" s="70"/>
      <c r="AA13" s="70"/>
      <c r="AB13" s="65"/>
      <c r="AC13" s="65"/>
      <c r="AD13" s="36" t="s">
        <v>33</v>
      </c>
      <c r="AE13" s="36" t="s">
        <v>34</v>
      </c>
      <c r="AF13" s="36" t="s">
        <v>82</v>
      </c>
      <c r="AG13" s="36" t="s">
        <v>83</v>
      </c>
      <c r="AH13" s="36" t="s">
        <v>84</v>
      </c>
      <c r="AI13" s="36" t="s">
        <v>85</v>
      </c>
      <c r="AJ13" s="37" t="s">
        <v>35</v>
      </c>
      <c r="AK13" s="37" t="s">
        <v>36</v>
      </c>
      <c r="AL13" s="13"/>
    </row>
    <row r="14" spans="1:38" s="12" customFormat="1" ht="15.75" customHeight="1">
      <c r="A14" s="36">
        <v>1</v>
      </c>
      <c r="B14" s="36">
        <v>2</v>
      </c>
      <c r="C14" s="36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6">
        <v>12</v>
      </c>
      <c r="M14" s="38">
        <v>13</v>
      </c>
      <c r="N14" s="36">
        <v>14</v>
      </c>
      <c r="O14" s="38">
        <v>15</v>
      </c>
      <c r="P14" s="36">
        <v>16</v>
      </c>
      <c r="Q14" s="38">
        <v>17</v>
      </c>
      <c r="R14" s="36">
        <v>18</v>
      </c>
      <c r="S14" s="38">
        <v>19</v>
      </c>
      <c r="T14" s="36">
        <v>20</v>
      </c>
      <c r="U14" s="38">
        <v>21</v>
      </c>
      <c r="V14" s="36">
        <v>22</v>
      </c>
      <c r="W14" s="38">
        <v>23</v>
      </c>
      <c r="X14" s="36">
        <v>24</v>
      </c>
      <c r="Y14" s="38">
        <v>25</v>
      </c>
      <c r="Z14" s="36">
        <v>26</v>
      </c>
      <c r="AA14" s="38">
        <v>27</v>
      </c>
      <c r="AB14" s="36">
        <v>28</v>
      </c>
      <c r="AC14" s="38">
        <v>29</v>
      </c>
      <c r="AD14" s="36">
        <v>30</v>
      </c>
      <c r="AE14" s="38">
        <v>31</v>
      </c>
      <c r="AF14" s="36">
        <v>32</v>
      </c>
      <c r="AG14" s="38">
        <v>33</v>
      </c>
      <c r="AH14" s="38">
        <v>34</v>
      </c>
      <c r="AI14" s="39">
        <v>35</v>
      </c>
      <c r="AJ14" s="36">
        <v>36</v>
      </c>
      <c r="AK14" s="38">
        <v>37</v>
      </c>
      <c r="AL14" s="13"/>
    </row>
    <row r="15" spans="1:38" s="12" customFormat="1" ht="24">
      <c r="A15" s="36">
        <v>0</v>
      </c>
      <c r="B15" s="36">
        <v>2</v>
      </c>
      <c r="C15" s="36">
        <v>7</v>
      </c>
      <c r="D15" s="38">
        <v>0</v>
      </c>
      <c r="E15" s="38">
        <v>5</v>
      </c>
      <c r="F15" s="38">
        <v>0</v>
      </c>
      <c r="G15" s="38">
        <v>3</v>
      </c>
      <c r="H15" s="38">
        <v>1</v>
      </c>
      <c r="I15" s="38">
        <v>0</v>
      </c>
      <c r="J15" s="38">
        <v>0</v>
      </c>
      <c r="K15" s="38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0" t="s">
        <v>81</v>
      </c>
      <c r="AC15" s="41" t="s">
        <v>37</v>
      </c>
      <c r="AD15" s="42">
        <f aca="true" t="shared" si="0" ref="AD15:AI15">AD23+AD85+AD99+AD132</f>
        <v>65992575.7</v>
      </c>
      <c r="AE15" s="42">
        <f t="shared" si="0"/>
        <v>22487999.17</v>
      </c>
      <c r="AF15" s="42">
        <f t="shared" si="0"/>
        <v>21987999.17</v>
      </c>
      <c r="AG15" s="42">
        <f t="shared" si="0"/>
        <v>21987999.17</v>
      </c>
      <c r="AH15" s="42">
        <f t="shared" si="0"/>
        <v>21987999.17</v>
      </c>
      <c r="AI15" s="42">
        <f t="shared" si="0"/>
        <v>21987999.17</v>
      </c>
      <c r="AJ15" s="42">
        <f>SUM(AD15:AI15)</f>
        <v>176432571.55</v>
      </c>
      <c r="AK15" s="2">
        <v>2027</v>
      </c>
      <c r="AL15" s="13"/>
    </row>
    <row r="16" spans="1:38" s="12" customFormat="1" ht="24">
      <c r="A16" s="43"/>
      <c r="B16" s="43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0" t="s">
        <v>41</v>
      </c>
      <c r="AC16" s="41"/>
      <c r="AD16" s="1"/>
      <c r="AE16" s="2"/>
      <c r="AF16" s="2"/>
      <c r="AG16" s="2"/>
      <c r="AH16" s="2"/>
      <c r="AI16" s="46"/>
      <c r="AJ16" s="2"/>
      <c r="AK16" s="2"/>
      <c r="AL16" s="13"/>
    </row>
    <row r="17" spans="1:38" s="12" customFormat="1" ht="15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</v>
      </c>
      <c r="AB17" s="47" t="s">
        <v>18</v>
      </c>
      <c r="AC17" s="41" t="s">
        <v>42</v>
      </c>
      <c r="AD17" s="3">
        <v>75.679</v>
      </c>
      <c r="AE17" s="3">
        <v>75.679</v>
      </c>
      <c r="AF17" s="3">
        <v>75.679</v>
      </c>
      <c r="AG17" s="3">
        <v>75.679</v>
      </c>
      <c r="AH17" s="3">
        <v>75.679</v>
      </c>
      <c r="AI17" s="3">
        <v>75.679</v>
      </c>
      <c r="AJ17" s="2"/>
      <c r="AK17" s="2">
        <v>2027</v>
      </c>
      <c r="AL17" s="13"/>
    </row>
    <row r="18" spans="1:38" s="12" customFormat="1" ht="15">
      <c r="A18" s="4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36">
        <v>1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</v>
      </c>
      <c r="AB18" s="47" t="s">
        <v>75</v>
      </c>
      <c r="AC18" s="41" t="s">
        <v>38</v>
      </c>
      <c r="AD18" s="1">
        <v>87</v>
      </c>
      <c r="AE18" s="2">
        <v>87</v>
      </c>
      <c r="AF18" s="2">
        <v>87</v>
      </c>
      <c r="AG18" s="2">
        <v>87</v>
      </c>
      <c r="AH18" s="2">
        <v>87</v>
      </c>
      <c r="AI18" s="2">
        <v>87</v>
      </c>
      <c r="AJ18" s="2"/>
      <c r="AK18" s="2">
        <v>2027</v>
      </c>
      <c r="AL18" s="13"/>
    </row>
    <row r="19" spans="1:38" s="12" customFormat="1" ht="24">
      <c r="A19" s="43"/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36">
        <v>1</v>
      </c>
      <c r="S19" s="36">
        <v>0</v>
      </c>
      <c r="T19" s="36">
        <v>0</v>
      </c>
      <c r="U19" s="36">
        <v>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47" t="s">
        <v>17</v>
      </c>
      <c r="AC19" s="41"/>
      <c r="AD19" s="1"/>
      <c r="AE19" s="2"/>
      <c r="AF19" s="2"/>
      <c r="AG19" s="2"/>
      <c r="AH19" s="2"/>
      <c r="AI19" s="2"/>
      <c r="AJ19" s="2"/>
      <c r="AK19" s="2"/>
      <c r="AL19" s="13"/>
    </row>
    <row r="20" spans="1:38" s="12" customFormat="1" ht="24">
      <c r="A20" s="43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36">
        <v>1</v>
      </c>
      <c r="S20" s="36">
        <v>0</v>
      </c>
      <c r="T20" s="36">
        <v>0</v>
      </c>
      <c r="U20" s="36">
        <v>2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47" t="s">
        <v>19</v>
      </c>
      <c r="AC20" s="41" t="s">
        <v>39</v>
      </c>
      <c r="AD20" s="1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f>SUM(AD20:AI20)</f>
        <v>18</v>
      </c>
      <c r="AK20" s="2">
        <v>2027</v>
      </c>
      <c r="AL20" s="13"/>
    </row>
    <row r="21" spans="1:38" s="12" customFormat="1" ht="24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36">
        <v>1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2</v>
      </c>
      <c r="AB21" s="10" t="s">
        <v>86</v>
      </c>
      <c r="AC21" s="41" t="s">
        <v>39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f>SUM(AD21:AI21)</f>
        <v>12</v>
      </c>
      <c r="AK21" s="2">
        <v>2027</v>
      </c>
      <c r="AL21" s="13"/>
    </row>
    <row r="22" spans="1:38" s="12" customFormat="1" ht="15" customHeight="1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  <c r="AC22" s="41"/>
      <c r="AD22" s="1"/>
      <c r="AE22" s="2"/>
      <c r="AF22" s="2"/>
      <c r="AG22" s="2"/>
      <c r="AH22" s="2"/>
      <c r="AI22" s="46"/>
      <c r="AJ22" s="2"/>
      <c r="AK22" s="2"/>
      <c r="AL22" s="13"/>
    </row>
    <row r="23" spans="1:38" s="12" customFormat="1" ht="24.75" customHeight="1">
      <c r="A23" s="36">
        <v>0</v>
      </c>
      <c r="B23" s="36">
        <v>2</v>
      </c>
      <c r="C23" s="36">
        <v>7</v>
      </c>
      <c r="D23" s="38">
        <v>0</v>
      </c>
      <c r="E23" s="38">
        <v>5</v>
      </c>
      <c r="F23" s="38">
        <v>0</v>
      </c>
      <c r="G23" s="38">
        <v>3</v>
      </c>
      <c r="H23" s="38">
        <v>1</v>
      </c>
      <c r="I23" s="38">
        <v>0</v>
      </c>
      <c r="J23" s="38">
        <v>1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47" t="s">
        <v>122</v>
      </c>
      <c r="AC23" s="41" t="s">
        <v>37</v>
      </c>
      <c r="AD23" s="5">
        <f aca="true" t="shared" si="1" ref="AD23:AI23">AD24+AD34</f>
        <v>19302248.05</v>
      </c>
      <c r="AE23" s="5">
        <f t="shared" si="1"/>
        <v>10008639.17</v>
      </c>
      <c r="AF23" s="5">
        <f t="shared" si="1"/>
        <v>9508639.17</v>
      </c>
      <c r="AG23" s="5">
        <f t="shared" si="1"/>
        <v>9508639.17</v>
      </c>
      <c r="AH23" s="5">
        <f t="shared" si="1"/>
        <v>9508639.17</v>
      </c>
      <c r="AI23" s="5">
        <f t="shared" si="1"/>
        <v>9508639.17</v>
      </c>
      <c r="AJ23" s="5">
        <f>SUM(AD23:AI23)</f>
        <v>67345443.9</v>
      </c>
      <c r="AK23" s="2">
        <v>2027</v>
      </c>
      <c r="AL23" s="13"/>
    </row>
    <row r="24" spans="1:38" s="12" customFormat="1" ht="24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36">
        <v>1</v>
      </c>
      <c r="S24" s="36">
        <v>0</v>
      </c>
      <c r="T24" s="36">
        <v>1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10" t="s">
        <v>90</v>
      </c>
      <c r="AC24" s="41" t="s">
        <v>37</v>
      </c>
      <c r="AD24" s="5">
        <f aca="true" t="shared" si="2" ref="AD24:AI24">AD27+AD32+AD33</f>
        <v>12933085.75</v>
      </c>
      <c r="AE24" s="5">
        <f t="shared" si="2"/>
        <v>9290202.66</v>
      </c>
      <c r="AF24" s="5">
        <f t="shared" si="2"/>
        <v>9508639.17</v>
      </c>
      <c r="AG24" s="5">
        <f t="shared" si="2"/>
        <v>9508639.17</v>
      </c>
      <c r="AH24" s="5">
        <f t="shared" si="2"/>
        <v>9508639.17</v>
      </c>
      <c r="AI24" s="5">
        <f t="shared" si="2"/>
        <v>9508639.17</v>
      </c>
      <c r="AJ24" s="5">
        <f>SUM(AD24:AI24)</f>
        <v>60257845.09</v>
      </c>
      <c r="AK24" s="2">
        <v>2027</v>
      </c>
      <c r="AL24" s="13"/>
    </row>
    <row r="25" spans="1:38" s="12" customFormat="1" ht="24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10" t="s">
        <v>43</v>
      </c>
      <c r="AC25" s="41" t="s">
        <v>42</v>
      </c>
      <c r="AD25" s="3">
        <v>75.679</v>
      </c>
      <c r="AE25" s="3">
        <v>75.679</v>
      </c>
      <c r="AF25" s="3">
        <v>75.679</v>
      </c>
      <c r="AG25" s="3">
        <v>75.679</v>
      </c>
      <c r="AH25" s="3">
        <v>75.679</v>
      </c>
      <c r="AI25" s="3">
        <v>75.679</v>
      </c>
      <c r="AJ25" s="5"/>
      <c r="AK25" s="2">
        <v>2027</v>
      </c>
      <c r="AL25" s="13"/>
    </row>
    <row r="26" spans="1:38" s="12" customFormat="1" ht="24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36">
        <v>1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2</v>
      </c>
      <c r="AB26" s="10" t="s">
        <v>46</v>
      </c>
      <c r="AC26" s="41" t="s">
        <v>39</v>
      </c>
      <c r="AD26" s="2">
        <v>35</v>
      </c>
      <c r="AE26" s="2">
        <v>37</v>
      </c>
      <c r="AF26" s="2">
        <v>36</v>
      </c>
      <c r="AG26" s="2">
        <v>35</v>
      </c>
      <c r="AH26" s="2">
        <v>35</v>
      </c>
      <c r="AI26" s="2">
        <v>35</v>
      </c>
      <c r="AJ26" s="2"/>
      <c r="AK26" s="2">
        <v>2027</v>
      </c>
      <c r="AL26" s="13"/>
    </row>
    <row r="27" spans="1:38" s="12" customFormat="1" ht="24">
      <c r="A27" s="36">
        <v>0</v>
      </c>
      <c r="B27" s="36">
        <v>2</v>
      </c>
      <c r="C27" s="36">
        <v>7</v>
      </c>
      <c r="D27" s="38">
        <v>0</v>
      </c>
      <c r="E27" s="38">
        <v>5</v>
      </c>
      <c r="F27" s="38">
        <v>0</v>
      </c>
      <c r="G27" s="38">
        <v>3</v>
      </c>
      <c r="H27" s="38">
        <v>1</v>
      </c>
      <c r="I27" s="38">
        <v>0</v>
      </c>
      <c r="J27" s="38">
        <v>1</v>
      </c>
      <c r="K27" s="38">
        <v>0</v>
      </c>
      <c r="L27" s="36">
        <v>1</v>
      </c>
      <c r="M27" s="36">
        <v>2</v>
      </c>
      <c r="N27" s="36">
        <v>0</v>
      </c>
      <c r="O27" s="36">
        <v>0</v>
      </c>
      <c r="P27" s="36">
        <v>1</v>
      </c>
      <c r="Q27" s="36" t="s">
        <v>59</v>
      </c>
      <c r="R27" s="36">
        <v>1</v>
      </c>
      <c r="S27" s="36">
        <v>0</v>
      </c>
      <c r="T27" s="36">
        <v>1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0</v>
      </c>
      <c r="AA27" s="36">
        <v>0</v>
      </c>
      <c r="AB27" s="47" t="s">
        <v>52</v>
      </c>
      <c r="AC27" s="41" t="s">
        <v>37</v>
      </c>
      <c r="AD27" s="5">
        <v>3630802.6</v>
      </c>
      <c r="AE27" s="5">
        <v>3261563.49</v>
      </c>
      <c r="AF27" s="5">
        <v>3980000</v>
      </c>
      <c r="AG27" s="5">
        <v>3980000</v>
      </c>
      <c r="AH27" s="5">
        <v>3980000</v>
      </c>
      <c r="AI27" s="5">
        <v>3980000</v>
      </c>
      <c r="AJ27" s="5">
        <f>SUM(AD27:AI27)</f>
        <v>22812366.09</v>
      </c>
      <c r="AK27" s="2">
        <v>2027</v>
      </c>
      <c r="AL27" s="13"/>
    </row>
    <row r="28" spans="1:38" s="12" customFormat="1" ht="1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36">
        <v>1</v>
      </c>
      <c r="S28" s="36">
        <v>0</v>
      </c>
      <c r="T28" s="36">
        <v>1</v>
      </c>
      <c r="U28" s="36">
        <v>0</v>
      </c>
      <c r="V28" s="36">
        <v>1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10" t="s">
        <v>87</v>
      </c>
      <c r="AC28" s="41" t="s">
        <v>39</v>
      </c>
      <c r="AD28" s="2">
        <v>35</v>
      </c>
      <c r="AE28" s="2">
        <v>37</v>
      </c>
      <c r="AF28" s="2">
        <v>36</v>
      </c>
      <c r="AG28" s="2">
        <v>35</v>
      </c>
      <c r="AH28" s="2">
        <v>35</v>
      </c>
      <c r="AI28" s="2">
        <v>35</v>
      </c>
      <c r="AJ28" s="2">
        <f>SUM(AD28:AI28)</f>
        <v>213</v>
      </c>
      <c r="AK28" s="2">
        <v>2027</v>
      </c>
      <c r="AL28" s="13"/>
    </row>
    <row r="29" spans="1:38" s="12" customFormat="1" ht="36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36">
        <v>1</v>
      </c>
      <c r="S29" s="36">
        <v>0</v>
      </c>
      <c r="T29" s="36">
        <v>1</v>
      </c>
      <c r="U29" s="36">
        <v>0</v>
      </c>
      <c r="V29" s="36">
        <v>1</v>
      </c>
      <c r="W29" s="36">
        <v>0</v>
      </c>
      <c r="X29" s="36">
        <v>0</v>
      </c>
      <c r="Y29" s="36">
        <v>1</v>
      </c>
      <c r="Z29" s="36">
        <v>0</v>
      </c>
      <c r="AA29" s="36">
        <v>2</v>
      </c>
      <c r="AB29" s="47" t="s">
        <v>129</v>
      </c>
      <c r="AC29" s="36" t="s">
        <v>12</v>
      </c>
      <c r="AD29" s="5">
        <v>100</v>
      </c>
      <c r="AE29" s="5">
        <v>120</v>
      </c>
      <c r="AF29" s="5">
        <v>90</v>
      </c>
      <c r="AG29" s="5">
        <v>95</v>
      </c>
      <c r="AH29" s="5">
        <v>100</v>
      </c>
      <c r="AI29" s="5">
        <v>90</v>
      </c>
      <c r="AJ29" s="5">
        <f>SUM(AD29:AI29)</f>
        <v>595</v>
      </c>
      <c r="AK29" s="2">
        <v>2027</v>
      </c>
      <c r="AL29" s="13"/>
    </row>
    <row r="30" spans="1:38" s="12" customFormat="1" ht="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36">
        <v>1</v>
      </c>
      <c r="S30" s="36">
        <v>0</v>
      </c>
      <c r="T30" s="36">
        <v>1</v>
      </c>
      <c r="U30" s="36">
        <v>0</v>
      </c>
      <c r="V30" s="36">
        <v>1</v>
      </c>
      <c r="W30" s="36">
        <v>0</v>
      </c>
      <c r="X30" s="36">
        <v>0</v>
      </c>
      <c r="Y30" s="36">
        <v>1</v>
      </c>
      <c r="Z30" s="36">
        <v>0</v>
      </c>
      <c r="AA30" s="36">
        <v>3</v>
      </c>
      <c r="AB30" s="47" t="s">
        <v>88</v>
      </c>
      <c r="AC30" s="41" t="s">
        <v>39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f aca="true" t="shared" si="3" ref="AJ30:AJ40">SUM(AD30:AI30)</f>
        <v>6</v>
      </c>
      <c r="AK30" s="2">
        <v>2027</v>
      </c>
      <c r="AL30" s="13"/>
    </row>
    <row r="31" spans="1:38" s="12" customFormat="1" ht="15">
      <c r="A31" s="43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36">
        <v>1</v>
      </c>
      <c r="S31" s="36">
        <v>0</v>
      </c>
      <c r="T31" s="36">
        <v>1</v>
      </c>
      <c r="U31" s="36">
        <v>0</v>
      </c>
      <c r="V31" s="36">
        <v>1</v>
      </c>
      <c r="W31" s="36">
        <v>0</v>
      </c>
      <c r="X31" s="36">
        <v>0</v>
      </c>
      <c r="Y31" s="36">
        <v>1</v>
      </c>
      <c r="Z31" s="36">
        <v>0</v>
      </c>
      <c r="AA31" s="36">
        <v>4</v>
      </c>
      <c r="AB31" s="47" t="s">
        <v>128</v>
      </c>
      <c r="AC31" s="41" t="s">
        <v>39</v>
      </c>
      <c r="AD31" s="4">
        <v>496</v>
      </c>
      <c r="AE31" s="4">
        <v>496</v>
      </c>
      <c r="AF31" s="4">
        <v>496</v>
      </c>
      <c r="AG31" s="4">
        <v>496</v>
      </c>
      <c r="AH31" s="4">
        <v>496</v>
      </c>
      <c r="AI31" s="4">
        <v>496</v>
      </c>
      <c r="AJ31" s="4"/>
      <c r="AK31" s="2">
        <v>2027</v>
      </c>
      <c r="AL31" s="13"/>
    </row>
    <row r="32" spans="1:38" s="12" customFormat="1" ht="24">
      <c r="A32" s="48">
        <v>0</v>
      </c>
      <c r="B32" s="48">
        <v>2</v>
      </c>
      <c r="C32" s="48">
        <v>7</v>
      </c>
      <c r="D32" s="48">
        <v>0</v>
      </c>
      <c r="E32" s="48">
        <v>5</v>
      </c>
      <c r="F32" s="48">
        <v>0</v>
      </c>
      <c r="G32" s="48">
        <v>3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2</v>
      </c>
      <c r="N32" s="48">
        <v>0</v>
      </c>
      <c r="O32" s="48">
        <v>0</v>
      </c>
      <c r="P32" s="48">
        <v>3</v>
      </c>
      <c r="Q32" s="48" t="s">
        <v>59</v>
      </c>
      <c r="R32" s="36">
        <v>1</v>
      </c>
      <c r="S32" s="36">
        <v>0</v>
      </c>
      <c r="T32" s="36">
        <v>1</v>
      </c>
      <c r="U32" s="36">
        <v>0</v>
      </c>
      <c r="V32" s="36">
        <v>1</v>
      </c>
      <c r="W32" s="36">
        <v>0</v>
      </c>
      <c r="X32" s="36">
        <v>0</v>
      </c>
      <c r="Y32" s="36">
        <v>2</v>
      </c>
      <c r="Z32" s="36">
        <v>0</v>
      </c>
      <c r="AA32" s="36">
        <v>0</v>
      </c>
      <c r="AB32" s="47" t="s">
        <v>124</v>
      </c>
      <c r="AC32" s="41" t="s">
        <v>37</v>
      </c>
      <c r="AD32" s="5">
        <v>8618563.15</v>
      </c>
      <c r="AE32" s="5">
        <v>6028639.17</v>
      </c>
      <c r="AF32" s="5">
        <v>5528639.17</v>
      </c>
      <c r="AG32" s="5">
        <v>5528639.17</v>
      </c>
      <c r="AH32" s="5">
        <v>5528639.17</v>
      </c>
      <c r="AI32" s="5">
        <v>5528639.17</v>
      </c>
      <c r="AJ32" s="5">
        <f t="shared" si="3"/>
        <v>36761759.00000001</v>
      </c>
      <c r="AK32" s="2">
        <v>2027</v>
      </c>
      <c r="AL32" s="13"/>
    </row>
    <row r="33" spans="1:38" s="12" customFormat="1" ht="24">
      <c r="A33" s="48">
        <v>0</v>
      </c>
      <c r="B33" s="48">
        <v>2</v>
      </c>
      <c r="C33" s="48">
        <v>7</v>
      </c>
      <c r="D33" s="48">
        <v>0</v>
      </c>
      <c r="E33" s="48">
        <v>5</v>
      </c>
      <c r="F33" s="48">
        <v>0</v>
      </c>
      <c r="G33" s="48">
        <v>3</v>
      </c>
      <c r="H33" s="48">
        <v>1</v>
      </c>
      <c r="I33" s="48">
        <v>0</v>
      </c>
      <c r="J33" s="48">
        <v>1</v>
      </c>
      <c r="K33" s="48">
        <v>0</v>
      </c>
      <c r="L33" s="48">
        <v>1</v>
      </c>
      <c r="M33" s="48">
        <v>2</v>
      </c>
      <c r="N33" s="48">
        <v>0</v>
      </c>
      <c r="O33" s="48">
        <v>0</v>
      </c>
      <c r="P33" s="48">
        <v>4</v>
      </c>
      <c r="Q33" s="48" t="s">
        <v>59</v>
      </c>
      <c r="R33" s="36">
        <v>1</v>
      </c>
      <c r="S33" s="36">
        <v>0</v>
      </c>
      <c r="T33" s="36">
        <v>1</v>
      </c>
      <c r="U33" s="36">
        <v>0</v>
      </c>
      <c r="V33" s="36">
        <v>1</v>
      </c>
      <c r="W33" s="36">
        <v>0</v>
      </c>
      <c r="X33" s="36">
        <v>0</v>
      </c>
      <c r="Y33" s="36">
        <v>3</v>
      </c>
      <c r="Z33" s="36">
        <v>0</v>
      </c>
      <c r="AA33" s="36">
        <v>0</v>
      </c>
      <c r="AB33" s="47" t="s">
        <v>89</v>
      </c>
      <c r="AC33" s="41" t="s">
        <v>37</v>
      </c>
      <c r="AD33" s="5">
        <v>683720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3"/>
        <v>683720</v>
      </c>
      <c r="AK33" s="2">
        <v>2027</v>
      </c>
      <c r="AL33" s="13"/>
    </row>
    <row r="34" spans="1:38" s="12" customFormat="1" ht="24">
      <c r="A34" s="48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  <c r="O34" s="48"/>
      <c r="P34" s="48"/>
      <c r="Q34" s="48"/>
      <c r="R34" s="36">
        <v>1</v>
      </c>
      <c r="S34" s="36">
        <v>0</v>
      </c>
      <c r="T34" s="36">
        <v>1</v>
      </c>
      <c r="U34" s="36">
        <v>0</v>
      </c>
      <c r="V34" s="36">
        <v>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0" t="s">
        <v>91</v>
      </c>
      <c r="AC34" s="41" t="s">
        <v>37</v>
      </c>
      <c r="AD34" s="5">
        <f>AD36+AD39+AD42+AD45+AD48+AD51+AD54+AD57+AD60+AD63+AD37+AD40+AD43+AD46+AD49+AD52+AD55+AD58+AD61+AD64+AD68+AD70+AD72+AD74+AD76+AD78+AD80+AD82</f>
        <v>6369162.300000001</v>
      </c>
      <c r="AE34" s="5">
        <f>AE36+AE39+AE42+AE45+AE48+AE51+AE54+AE57+AE60+AE63+AE37+AE40+AE43+AE46+AE49+AE52+AE55+AE58+AE61+AE64+AE68+AE70+AE72+AE74+AE76+AE78+AE80+AE82</f>
        <v>718436.51</v>
      </c>
      <c r="AF34" s="5">
        <f>AF36+AF39+AF42+AF45+AF48+AF51+AF54+AF57+AF60+AF63+AF37+AF40+AF43+AF46+AF49+AF52+AF55+AF58+AF61+AF64+AF68+AF70+AF72+AF74+AF76+AF78+AF80</f>
        <v>0</v>
      </c>
      <c r="AG34" s="5">
        <f>AG36+AG39+AG42+AG45+AG48+AG51+AG54+AG57+AG60+AG63+AG37+AG40+AG43+AG46+AG49+AG52+AG55+AG58+AG61+AG64+AG68+AG70+AG72+AG74+AG76+AG78+AG80</f>
        <v>0</v>
      </c>
      <c r="AH34" s="5">
        <f>AH36+AH39+AH42+AH45+AH48+AH51+AH54+AH57+AH60+AH63+AH37+AH40+AH43+AH46+AH49+AH52+AH55+AH58+AH61+AH64+AH68+AH70+AH72+AH74+AH76+AH78+AH80</f>
        <v>0</v>
      </c>
      <c r="AI34" s="5">
        <f>AI36+AI39+AI42+AI45+AI48+AI51+AI54+AI57+AI60+AI63+AI37+AI40+AI43+AI46+AI49+AI52+AI55+AI58+AI61+AI64+AI68+AI70+AI72+AI74+AI76+AI78+AI80</f>
        <v>0</v>
      </c>
      <c r="AJ34" s="5">
        <f t="shared" si="3"/>
        <v>7087598.8100000005</v>
      </c>
      <c r="AK34" s="2">
        <v>2027</v>
      </c>
      <c r="AL34" s="13"/>
    </row>
    <row r="35" spans="1:38" s="12" customFormat="1" ht="24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8"/>
      <c r="M35" s="48"/>
      <c r="N35" s="48"/>
      <c r="O35" s="48"/>
      <c r="P35" s="48"/>
      <c r="Q35" s="48"/>
      <c r="R35" s="36">
        <v>1</v>
      </c>
      <c r="S35" s="36">
        <v>0</v>
      </c>
      <c r="T35" s="36">
        <v>1</v>
      </c>
      <c r="U35" s="36">
        <v>0</v>
      </c>
      <c r="V35" s="36">
        <v>2</v>
      </c>
      <c r="W35" s="36">
        <v>0</v>
      </c>
      <c r="X35" s="36">
        <v>0</v>
      </c>
      <c r="Y35" s="36">
        <v>0</v>
      </c>
      <c r="Z35" s="36">
        <v>0</v>
      </c>
      <c r="AA35" s="36">
        <v>1</v>
      </c>
      <c r="AB35" s="50" t="s">
        <v>92</v>
      </c>
      <c r="AC35" s="41" t="s">
        <v>39</v>
      </c>
      <c r="AD35" s="5">
        <f aca="true" t="shared" si="4" ref="AD35:AI35">AD38+AD41+AD44+AD47+AD50+AD53+AD56+AD59+AD62+AD65</f>
        <v>10</v>
      </c>
      <c r="AE35" s="5">
        <f t="shared" si="4"/>
        <v>0</v>
      </c>
      <c r="AF35" s="5">
        <f t="shared" si="4"/>
        <v>0</v>
      </c>
      <c r="AG35" s="5">
        <f t="shared" si="4"/>
        <v>0</v>
      </c>
      <c r="AH35" s="5">
        <f t="shared" si="4"/>
        <v>0</v>
      </c>
      <c r="AI35" s="5">
        <f t="shared" si="4"/>
        <v>0</v>
      </c>
      <c r="AJ35" s="5">
        <f t="shared" si="3"/>
        <v>10</v>
      </c>
      <c r="AK35" s="2">
        <v>2027</v>
      </c>
      <c r="AL35" s="13"/>
    </row>
    <row r="36" spans="1:38" s="12" customFormat="1" ht="48">
      <c r="A36" s="48">
        <v>0</v>
      </c>
      <c r="B36" s="48">
        <v>2</v>
      </c>
      <c r="C36" s="48">
        <v>7</v>
      </c>
      <c r="D36" s="49">
        <v>0</v>
      </c>
      <c r="E36" s="49">
        <v>5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0</v>
      </c>
      <c r="L36" s="48">
        <v>1</v>
      </c>
      <c r="M36" s="48" t="s">
        <v>0</v>
      </c>
      <c r="N36" s="48">
        <v>9</v>
      </c>
      <c r="O36" s="48">
        <v>0</v>
      </c>
      <c r="P36" s="48">
        <v>1</v>
      </c>
      <c r="Q36" s="48">
        <v>3</v>
      </c>
      <c r="R36" s="36">
        <v>1</v>
      </c>
      <c r="S36" s="36">
        <v>0</v>
      </c>
      <c r="T36" s="36">
        <v>1</v>
      </c>
      <c r="U36" s="36">
        <v>0</v>
      </c>
      <c r="V36" s="36">
        <v>2</v>
      </c>
      <c r="W36" s="36">
        <v>0</v>
      </c>
      <c r="X36" s="36">
        <v>0</v>
      </c>
      <c r="Y36" s="36">
        <v>1</v>
      </c>
      <c r="Z36" s="36">
        <v>0</v>
      </c>
      <c r="AA36" s="36">
        <v>0</v>
      </c>
      <c r="AB36" s="47" t="s">
        <v>93</v>
      </c>
      <c r="AC36" s="41" t="s">
        <v>37</v>
      </c>
      <c r="AD36" s="5">
        <v>46510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3"/>
        <v>46510</v>
      </c>
      <c r="AK36" s="2">
        <v>2022</v>
      </c>
      <c r="AL36" s="13"/>
    </row>
    <row r="37" spans="1:38" s="12" customFormat="1" ht="48">
      <c r="A37" s="48">
        <v>0</v>
      </c>
      <c r="B37" s="48">
        <v>2</v>
      </c>
      <c r="C37" s="48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0</v>
      </c>
      <c r="J37" s="49">
        <v>1</v>
      </c>
      <c r="K37" s="49">
        <v>0</v>
      </c>
      <c r="L37" s="48">
        <v>1</v>
      </c>
      <c r="M37" s="48">
        <v>1</v>
      </c>
      <c r="N37" s="48">
        <v>9</v>
      </c>
      <c r="O37" s="48">
        <v>0</v>
      </c>
      <c r="P37" s="48">
        <v>1</v>
      </c>
      <c r="Q37" s="48">
        <v>3</v>
      </c>
      <c r="R37" s="36">
        <v>1</v>
      </c>
      <c r="S37" s="36">
        <v>0</v>
      </c>
      <c r="T37" s="36">
        <v>1</v>
      </c>
      <c r="U37" s="36">
        <v>0</v>
      </c>
      <c r="V37" s="36">
        <v>2</v>
      </c>
      <c r="W37" s="36">
        <v>0</v>
      </c>
      <c r="X37" s="36">
        <v>0</v>
      </c>
      <c r="Y37" s="36">
        <v>1</v>
      </c>
      <c r="Z37" s="36">
        <v>0</v>
      </c>
      <c r="AA37" s="36">
        <v>0</v>
      </c>
      <c r="AB37" s="10" t="s">
        <v>131</v>
      </c>
      <c r="AC37" s="41" t="s">
        <v>37</v>
      </c>
      <c r="AD37" s="5">
        <v>185302.97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3"/>
        <v>185302.97</v>
      </c>
      <c r="AK37" s="2">
        <v>2022</v>
      </c>
      <c r="AL37" s="13"/>
    </row>
    <row r="38" spans="1:38" s="12" customFormat="1" ht="24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36">
        <v>1</v>
      </c>
      <c r="S38" s="36">
        <v>0</v>
      </c>
      <c r="T38" s="36">
        <v>1</v>
      </c>
      <c r="U38" s="36">
        <v>0</v>
      </c>
      <c r="V38" s="36">
        <v>2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47" t="s">
        <v>94</v>
      </c>
      <c r="AC38" s="41" t="s">
        <v>39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3"/>
        <v>1</v>
      </c>
      <c r="AK38" s="2">
        <v>2022</v>
      </c>
      <c r="AL38" s="13"/>
    </row>
    <row r="39" spans="1:38" s="12" customFormat="1" ht="48">
      <c r="A39" s="48">
        <v>0</v>
      </c>
      <c r="B39" s="48">
        <v>2</v>
      </c>
      <c r="C39" s="48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0</v>
      </c>
      <c r="J39" s="49">
        <v>1</v>
      </c>
      <c r="K39" s="49">
        <v>0</v>
      </c>
      <c r="L39" s="48">
        <v>1</v>
      </c>
      <c r="M39" s="48" t="s">
        <v>0</v>
      </c>
      <c r="N39" s="48">
        <v>9</v>
      </c>
      <c r="O39" s="48">
        <v>0</v>
      </c>
      <c r="P39" s="48">
        <v>1</v>
      </c>
      <c r="Q39" s="48">
        <v>4</v>
      </c>
      <c r="R39" s="36">
        <v>1</v>
      </c>
      <c r="S39" s="36">
        <v>0</v>
      </c>
      <c r="T39" s="36">
        <v>1</v>
      </c>
      <c r="U39" s="36">
        <v>0</v>
      </c>
      <c r="V39" s="36">
        <v>2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47" t="s">
        <v>95</v>
      </c>
      <c r="AC39" s="41" t="s">
        <v>37</v>
      </c>
      <c r="AD39" s="5">
        <v>25000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t="shared" si="3"/>
        <v>25000</v>
      </c>
      <c r="AK39" s="2">
        <v>2022</v>
      </c>
      <c r="AL39" s="13"/>
    </row>
    <row r="40" spans="1:38" s="12" customFormat="1" ht="48">
      <c r="A40" s="48">
        <v>0</v>
      </c>
      <c r="B40" s="48">
        <v>2</v>
      </c>
      <c r="C40" s="48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0</v>
      </c>
      <c r="J40" s="49">
        <v>1</v>
      </c>
      <c r="K40" s="49">
        <v>0</v>
      </c>
      <c r="L40" s="48">
        <v>1</v>
      </c>
      <c r="M40" s="48">
        <v>1</v>
      </c>
      <c r="N40" s="48">
        <v>9</v>
      </c>
      <c r="O40" s="48">
        <v>0</v>
      </c>
      <c r="P40" s="48">
        <v>1</v>
      </c>
      <c r="Q40" s="48">
        <v>4</v>
      </c>
      <c r="R40" s="36">
        <v>1</v>
      </c>
      <c r="S40" s="36">
        <v>0</v>
      </c>
      <c r="T40" s="36">
        <v>1</v>
      </c>
      <c r="U40" s="36">
        <v>0</v>
      </c>
      <c r="V40" s="36">
        <v>2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10" t="s">
        <v>132</v>
      </c>
      <c r="AC40" s="41" t="s">
        <v>37</v>
      </c>
      <c r="AD40" s="5">
        <v>183043.25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f t="shared" si="3"/>
        <v>183043.25</v>
      </c>
      <c r="AK40" s="2">
        <v>2022</v>
      </c>
      <c r="AL40" s="13"/>
    </row>
    <row r="41" spans="1:38" s="12" customFormat="1" ht="24">
      <c r="A41" s="48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8"/>
      <c r="O41" s="48"/>
      <c r="P41" s="48"/>
      <c r="Q41" s="48"/>
      <c r="R41" s="36">
        <v>1</v>
      </c>
      <c r="S41" s="36">
        <v>0</v>
      </c>
      <c r="T41" s="36">
        <v>1</v>
      </c>
      <c r="U41" s="36">
        <v>0</v>
      </c>
      <c r="V41" s="36">
        <v>2</v>
      </c>
      <c r="W41" s="36">
        <v>0</v>
      </c>
      <c r="X41" s="36">
        <v>0</v>
      </c>
      <c r="Y41" s="36">
        <v>2</v>
      </c>
      <c r="Z41" s="36">
        <v>0</v>
      </c>
      <c r="AA41" s="36">
        <v>1</v>
      </c>
      <c r="AB41" s="47" t="s">
        <v>96</v>
      </c>
      <c r="AC41" s="41" t="s">
        <v>39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aca="true" t="shared" si="5" ref="AJ41:AJ65">SUM(AD41:AI41)</f>
        <v>1</v>
      </c>
      <c r="AK41" s="2">
        <v>2022</v>
      </c>
      <c r="AL41" s="13"/>
    </row>
    <row r="42" spans="1:38" s="12" customFormat="1" ht="48">
      <c r="A42" s="48">
        <v>0</v>
      </c>
      <c r="B42" s="48">
        <v>2</v>
      </c>
      <c r="C42" s="48">
        <v>7</v>
      </c>
      <c r="D42" s="49">
        <v>0</v>
      </c>
      <c r="E42" s="49">
        <v>5</v>
      </c>
      <c r="F42" s="49">
        <v>0</v>
      </c>
      <c r="G42" s="49">
        <v>3</v>
      </c>
      <c r="H42" s="49">
        <v>1</v>
      </c>
      <c r="I42" s="49">
        <v>0</v>
      </c>
      <c r="J42" s="49">
        <v>1</v>
      </c>
      <c r="K42" s="49">
        <v>0</v>
      </c>
      <c r="L42" s="48">
        <v>1</v>
      </c>
      <c r="M42" s="48" t="s">
        <v>0</v>
      </c>
      <c r="N42" s="48">
        <v>9</v>
      </c>
      <c r="O42" s="48">
        <v>0</v>
      </c>
      <c r="P42" s="48">
        <v>1</v>
      </c>
      <c r="Q42" s="48">
        <v>5</v>
      </c>
      <c r="R42" s="36">
        <v>1</v>
      </c>
      <c r="S42" s="36">
        <v>0</v>
      </c>
      <c r="T42" s="36">
        <v>1</v>
      </c>
      <c r="U42" s="36">
        <v>0</v>
      </c>
      <c r="V42" s="36">
        <v>2</v>
      </c>
      <c r="W42" s="36">
        <v>0</v>
      </c>
      <c r="X42" s="36">
        <v>0</v>
      </c>
      <c r="Y42" s="36">
        <v>3</v>
      </c>
      <c r="Z42" s="36">
        <v>0</v>
      </c>
      <c r="AA42" s="36">
        <v>0</v>
      </c>
      <c r="AB42" s="47" t="s">
        <v>97</v>
      </c>
      <c r="AC42" s="41" t="s">
        <v>37</v>
      </c>
      <c r="AD42" s="5">
        <v>25000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f t="shared" si="5"/>
        <v>25000</v>
      </c>
      <c r="AK42" s="2">
        <v>2022</v>
      </c>
      <c r="AL42" s="13"/>
    </row>
    <row r="43" spans="1:38" s="12" customFormat="1" ht="48">
      <c r="A43" s="48">
        <v>0</v>
      </c>
      <c r="B43" s="48">
        <v>2</v>
      </c>
      <c r="C43" s="48">
        <v>7</v>
      </c>
      <c r="D43" s="49">
        <v>0</v>
      </c>
      <c r="E43" s="49">
        <v>5</v>
      </c>
      <c r="F43" s="49">
        <v>0</v>
      </c>
      <c r="G43" s="49">
        <v>3</v>
      </c>
      <c r="H43" s="49">
        <v>1</v>
      </c>
      <c r="I43" s="49">
        <v>0</v>
      </c>
      <c r="J43" s="49">
        <v>1</v>
      </c>
      <c r="K43" s="49">
        <v>0</v>
      </c>
      <c r="L43" s="48">
        <v>1</v>
      </c>
      <c r="M43" s="48">
        <v>1</v>
      </c>
      <c r="N43" s="48">
        <v>9</v>
      </c>
      <c r="O43" s="48">
        <v>0</v>
      </c>
      <c r="P43" s="48">
        <v>1</v>
      </c>
      <c r="Q43" s="48">
        <v>5</v>
      </c>
      <c r="R43" s="36">
        <v>1</v>
      </c>
      <c r="S43" s="36">
        <v>0</v>
      </c>
      <c r="T43" s="36">
        <v>1</v>
      </c>
      <c r="U43" s="36">
        <v>0</v>
      </c>
      <c r="V43" s="36">
        <v>2</v>
      </c>
      <c r="W43" s="36">
        <v>0</v>
      </c>
      <c r="X43" s="36">
        <v>0</v>
      </c>
      <c r="Y43" s="36">
        <v>3</v>
      </c>
      <c r="Z43" s="36">
        <v>0</v>
      </c>
      <c r="AA43" s="36">
        <v>0</v>
      </c>
      <c r="AB43" s="10" t="s">
        <v>133</v>
      </c>
      <c r="AC43" s="41" t="s">
        <v>37</v>
      </c>
      <c r="AD43" s="5">
        <v>183043.25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>SUM(AD43:AI43)</f>
        <v>183043.25</v>
      </c>
      <c r="AK43" s="2">
        <v>2022</v>
      </c>
      <c r="AL43" s="13"/>
    </row>
    <row r="44" spans="1:38" s="12" customFormat="1" ht="24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8"/>
      <c r="M44" s="48"/>
      <c r="N44" s="48"/>
      <c r="O44" s="48"/>
      <c r="P44" s="48"/>
      <c r="Q44" s="48"/>
      <c r="R44" s="36">
        <v>1</v>
      </c>
      <c r="S44" s="36">
        <v>0</v>
      </c>
      <c r="T44" s="36">
        <v>1</v>
      </c>
      <c r="U44" s="36">
        <v>0</v>
      </c>
      <c r="V44" s="36">
        <v>2</v>
      </c>
      <c r="W44" s="36">
        <v>0</v>
      </c>
      <c r="X44" s="36">
        <v>0</v>
      </c>
      <c r="Y44" s="36">
        <v>3</v>
      </c>
      <c r="Z44" s="36">
        <v>0</v>
      </c>
      <c r="AA44" s="36">
        <v>1</v>
      </c>
      <c r="AB44" s="47" t="s">
        <v>98</v>
      </c>
      <c r="AC44" s="41" t="s">
        <v>39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1</v>
      </c>
      <c r="AK44" s="2">
        <v>2022</v>
      </c>
      <c r="AL44" s="13"/>
    </row>
    <row r="45" spans="1:38" s="12" customFormat="1" ht="48">
      <c r="A45" s="48">
        <v>0</v>
      </c>
      <c r="B45" s="48">
        <v>2</v>
      </c>
      <c r="C45" s="48">
        <v>7</v>
      </c>
      <c r="D45" s="49">
        <v>0</v>
      </c>
      <c r="E45" s="49">
        <v>5</v>
      </c>
      <c r="F45" s="49">
        <v>0</v>
      </c>
      <c r="G45" s="49">
        <v>3</v>
      </c>
      <c r="H45" s="49">
        <v>1</v>
      </c>
      <c r="I45" s="49">
        <v>0</v>
      </c>
      <c r="J45" s="49">
        <v>1</v>
      </c>
      <c r="K45" s="49">
        <v>0</v>
      </c>
      <c r="L45" s="48">
        <v>1</v>
      </c>
      <c r="M45" s="48" t="s">
        <v>0</v>
      </c>
      <c r="N45" s="48">
        <v>9</v>
      </c>
      <c r="O45" s="48">
        <v>0</v>
      </c>
      <c r="P45" s="48">
        <v>1</v>
      </c>
      <c r="Q45" s="48">
        <v>6</v>
      </c>
      <c r="R45" s="36">
        <v>1</v>
      </c>
      <c r="S45" s="36">
        <v>0</v>
      </c>
      <c r="T45" s="36">
        <v>1</v>
      </c>
      <c r="U45" s="36">
        <v>0</v>
      </c>
      <c r="V45" s="36">
        <v>2</v>
      </c>
      <c r="W45" s="36">
        <v>0</v>
      </c>
      <c r="X45" s="36">
        <v>0</v>
      </c>
      <c r="Y45" s="36">
        <v>4</v>
      </c>
      <c r="Z45" s="36">
        <v>0</v>
      </c>
      <c r="AA45" s="36">
        <v>0</v>
      </c>
      <c r="AB45" s="47" t="s">
        <v>99</v>
      </c>
      <c r="AC45" s="41" t="s">
        <v>37</v>
      </c>
      <c r="AD45" s="5">
        <v>23330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5"/>
        <v>23330</v>
      </c>
      <c r="AK45" s="2">
        <v>2022</v>
      </c>
      <c r="AL45" s="13"/>
    </row>
    <row r="46" spans="1:38" s="12" customFormat="1" ht="48">
      <c r="A46" s="48">
        <v>0</v>
      </c>
      <c r="B46" s="48">
        <v>2</v>
      </c>
      <c r="C46" s="48">
        <v>7</v>
      </c>
      <c r="D46" s="49">
        <v>0</v>
      </c>
      <c r="E46" s="49">
        <v>5</v>
      </c>
      <c r="F46" s="49">
        <v>0</v>
      </c>
      <c r="G46" s="49">
        <v>3</v>
      </c>
      <c r="H46" s="49">
        <v>1</v>
      </c>
      <c r="I46" s="49">
        <v>0</v>
      </c>
      <c r="J46" s="49">
        <v>1</v>
      </c>
      <c r="K46" s="49">
        <v>0</v>
      </c>
      <c r="L46" s="48">
        <v>1</v>
      </c>
      <c r="M46" s="48">
        <v>1</v>
      </c>
      <c r="N46" s="48">
        <v>9</v>
      </c>
      <c r="O46" s="48">
        <v>0</v>
      </c>
      <c r="P46" s="48">
        <v>1</v>
      </c>
      <c r="Q46" s="48">
        <v>6</v>
      </c>
      <c r="R46" s="36">
        <v>1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36">
        <v>0</v>
      </c>
      <c r="Y46" s="36">
        <v>4</v>
      </c>
      <c r="Z46" s="36">
        <v>0</v>
      </c>
      <c r="AA46" s="36">
        <v>0</v>
      </c>
      <c r="AB46" s="10" t="s">
        <v>134</v>
      </c>
      <c r="AC46" s="41" t="s">
        <v>37</v>
      </c>
      <c r="AD46" s="5">
        <v>183730.25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5"/>
        <v>183730.25</v>
      </c>
      <c r="AK46" s="2">
        <v>2022</v>
      </c>
      <c r="AL46" s="13"/>
    </row>
    <row r="47" spans="1:38" s="12" customFormat="1" ht="24">
      <c r="A47" s="48"/>
      <c r="B47" s="48"/>
      <c r="C47" s="48"/>
      <c r="D47" s="49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36">
        <v>1</v>
      </c>
      <c r="S47" s="36">
        <v>0</v>
      </c>
      <c r="T47" s="36">
        <v>1</v>
      </c>
      <c r="U47" s="36">
        <v>0</v>
      </c>
      <c r="V47" s="36">
        <v>2</v>
      </c>
      <c r="W47" s="36">
        <v>0</v>
      </c>
      <c r="X47" s="36">
        <v>0</v>
      </c>
      <c r="Y47" s="36">
        <v>4</v>
      </c>
      <c r="Z47" s="36">
        <v>0</v>
      </c>
      <c r="AA47" s="36">
        <v>1</v>
      </c>
      <c r="AB47" s="47" t="s">
        <v>100</v>
      </c>
      <c r="AC47" s="41" t="s">
        <v>39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1</v>
      </c>
      <c r="AK47" s="2">
        <v>2022</v>
      </c>
      <c r="AL47" s="13"/>
    </row>
    <row r="48" spans="1:38" s="12" customFormat="1" ht="48">
      <c r="A48" s="48">
        <v>0</v>
      </c>
      <c r="B48" s="48">
        <v>2</v>
      </c>
      <c r="C48" s="48">
        <v>7</v>
      </c>
      <c r="D48" s="49">
        <v>0</v>
      </c>
      <c r="E48" s="49">
        <v>5</v>
      </c>
      <c r="F48" s="49">
        <v>0</v>
      </c>
      <c r="G48" s="49">
        <v>3</v>
      </c>
      <c r="H48" s="49">
        <v>1</v>
      </c>
      <c r="I48" s="49">
        <v>0</v>
      </c>
      <c r="J48" s="49">
        <v>1</v>
      </c>
      <c r="K48" s="49">
        <v>0</v>
      </c>
      <c r="L48" s="48">
        <v>1</v>
      </c>
      <c r="M48" s="48" t="s">
        <v>0</v>
      </c>
      <c r="N48" s="48">
        <v>9</v>
      </c>
      <c r="O48" s="48">
        <v>0</v>
      </c>
      <c r="P48" s="48">
        <v>1</v>
      </c>
      <c r="Q48" s="48">
        <v>7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0</v>
      </c>
      <c r="Y48" s="36">
        <v>5</v>
      </c>
      <c r="Z48" s="36">
        <v>0</v>
      </c>
      <c r="AA48" s="36">
        <v>0</v>
      </c>
      <c r="AB48" s="47" t="s">
        <v>101</v>
      </c>
      <c r="AC48" s="41" t="s">
        <v>37</v>
      </c>
      <c r="AD48" s="5">
        <v>25000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5"/>
        <v>25000</v>
      </c>
      <c r="AK48" s="2">
        <v>2022</v>
      </c>
      <c r="AL48" s="13"/>
    </row>
    <row r="49" spans="1:38" s="12" customFormat="1" ht="48">
      <c r="A49" s="48">
        <v>0</v>
      </c>
      <c r="B49" s="48">
        <v>2</v>
      </c>
      <c r="C49" s="48">
        <v>7</v>
      </c>
      <c r="D49" s="49">
        <v>0</v>
      </c>
      <c r="E49" s="49">
        <v>5</v>
      </c>
      <c r="F49" s="49">
        <v>0</v>
      </c>
      <c r="G49" s="49">
        <v>3</v>
      </c>
      <c r="H49" s="49">
        <v>1</v>
      </c>
      <c r="I49" s="49">
        <v>0</v>
      </c>
      <c r="J49" s="49">
        <v>1</v>
      </c>
      <c r="K49" s="49">
        <v>0</v>
      </c>
      <c r="L49" s="48">
        <v>1</v>
      </c>
      <c r="M49" s="48">
        <v>1</v>
      </c>
      <c r="N49" s="48">
        <v>9</v>
      </c>
      <c r="O49" s="48">
        <v>0</v>
      </c>
      <c r="P49" s="48">
        <v>1</v>
      </c>
      <c r="Q49" s="48">
        <v>7</v>
      </c>
      <c r="R49" s="36">
        <v>1</v>
      </c>
      <c r="S49" s="36">
        <v>0</v>
      </c>
      <c r="T49" s="36">
        <v>1</v>
      </c>
      <c r="U49" s="36">
        <v>0</v>
      </c>
      <c r="V49" s="36">
        <v>2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10" t="s">
        <v>135</v>
      </c>
      <c r="AC49" s="41" t="s">
        <v>37</v>
      </c>
      <c r="AD49" s="5">
        <v>182078.87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5"/>
        <v>182078.87</v>
      </c>
      <c r="AK49" s="2">
        <v>2022</v>
      </c>
      <c r="AL49" s="13"/>
    </row>
    <row r="50" spans="1:38" s="12" customFormat="1" ht="24">
      <c r="A50" s="48"/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36">
        <v>1</v>
      </c>
      <c r="S50" s="36">
        <v>0</v>
      </c>
      <c r="T50" s="36">
        <v>1</v>
      </c>
      <c r="U50" s="36">
        <v>0</v>
      </c>
      <c r="V50" s="36">
        <v>2</v>
      </c>
      <c r="W50" s="36">
        <v>0</v>
      </c>
      <c r="X50" s="36">
        <v>0</v>
      </c>
      <c r="Y50" s="36">
        <v>5</v>
      </c>
      <c r="Z50" s="36">
        <v>0</v>
      </c>
      <c r="AA50" s="36">
        <v>1</v>
      </c>
      <c r="AB50" s="47" t="s">
        <v>102</v>
      </c>
      <c r="AC50" s="41" t="s">
        <v>39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1</v>
      </c>
      <c r="AK50" s="2">
        <v>2022</v>
      </c>
      <c r="AL50" s="13"/>
    </row>
    <row r="51" spans="1:38" s="12" customFormat="1" ht="48">
      <c r="A51" s="48">
        <v>0</v>
      </c>
      <c r="B51" s="48">
        <v>2</v>
      </c>
      <c r="C51" s="48">
        <v>7</v>
      </c>
      <c r="D51" s="49">
        <v>0</v>
      </c>
      <c r="E51" s="49">
        <v>5</v>
      </c>
      <c r="F51" s="49">
        <v>0</v>
      </c>
      <c r="G51" s="49">
        <v>3</v>
      </c>
      <c r="H51" s="49">
        <v>1</v>
      </c>
      <c r="I51" s="49">
        <v>0</v>
      </c>
      <c r="J51" s="49">
        <v>1</v>
      </c>
      <c r="K51" s="49">
        <v>0</v>
      </c>
      <c r="L51" s="48">
        <v>1</v>
      </c>
      <c r="M51" s="48" t="s">
        <v>0</v>
      </c>
      <c r="N51" s="48">
        <v>9</v>
      </c>
      <c r="O51" s="48">
        <v>0</v>
      </c>
      <c r="P51" s="48">
        <v>1</v>
      </c>
      <c r="Q51" s="48">
        <v>8</v>
      </c>
      <c r="R51" s="36">
        <v>1</v>
      </c>
      <c r="S51" s="36">
        <v>0</v>
      </c>
      <c r="T51" s="36">
        <v>1</v>
      </c>
      <c r="U51" s="36">
        <v>0</v>
      </c>
      <c r="V51" s="36">
        <v>2</v>
      </c>
      <c r="W51" s="36">
        <v>0</v>
      </c>
      <c r="X51" s="36">
        <v>0</v>
      </c>
      <c r="Y51" s="36">
        <v>6</v>
      </c>
      <c r="Z51" s="36">
        <v>0</v>
      </c>
      <c r="AA51" s="36">
        <v>0</v>
      </c>
      <c r="AB51" s="47" t="s">
        <v>103</v>
      </c>
      <c r="AC51" s="41" t="s">
        <v>37</v>
      </c>
      <c r="AD51" s="5">
        <v>23100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f t="shared" si="5"/>
        <v>23100</v>
      </c>
      <c r="AK51" s="2">
        <v>2022</v>
      </c>
      <c r="AL51" s="13"/>
    </row>
    <row r="52" spans="1:38" s="12" customFormat="1" ht="48">
      <c r="A52" s="48">
        <v>0</v>
      </c>
      <c r="B52" s="48">
        <v>2</v>
      </c>
      <c r="C52" s="48">
        <v>7</v>
      </c>
      <c r="D52" s="49">
        <v>0</v>
      </c>
      <c r="E52" s="49">
        <v>5</v>
      </c>
      <c r="F52" s="49">
        <v>0</v>
      </c>
      <c r="G52" s="49">
        <v>3</v>
      </c>
      <c r="H52" s="49">
        <v>1</v>
      </c>
      <c r="I52" s="49">
        <v>0</v>
      </c>
      <c r="J52" s="49">
        <v>1</v>
      </c>
      <c r="K52" s="49">
        <v>0</v>
      </c>
      <c r="L52" s="48">
        <v>1</v>
      </c>
      <c r="M52" s="48">
        <v>1</v>
      </c>
      <c r="N52" s="48">
        <v>9</v>
      </c>
      <c r="O52" s="48">
        <v>0</v>
      </c>
      <c r="P52" s="48">
        <v>1</v>
      </c>
      <c r="Q52" s="48">
        <v>8</v>
      </c>
      <c r="R52" s="36">
        <v>1</v>
      </c>
      <c r="S52" s="36">
        <v>0</v>
      </c>
      <c r="T52" s="36">
        <v>1</v>
      </c>
      <c r="U52" s="36">
        <v>0</v>
      </c>
      <c r="V52" s="36">
        <v>2</v>
      </c>
      <c r="W52" s="36">
        <v>0</v>
      </c>
      <c r="X52" s="36">
        <v>0</v>
      </c>
      <c r="Y52" s="36">
        <v>6</v>
      </c>
      <c r="Z52" s="36">
        <v>0</v>
      </c>
      <c r="AA52" s="36">
        <v>0</v>
      </c>
      <c r="AB52" s="10" t="s">
        <v>136</v>
      </c>
      <c r="AC52" s="41" t="s">
        <v>37</v>
      </c>
      <c r="AD52" s="5">
        <v>182979.71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5"/>
        <v>182979.71</v>
      </c>
      <c r="AK52" s="2">
        <v>2022</v>
      </c>
      <c r="AL52" s="13"/>
    </row>
    <row r="53" spans="1:38" s="12" customFormat="1" ht="24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36">
        <v>1</v>
      </c>
      <c r="S53" s="36">
        <v>0</v>
      </c>
      <c r="T53" s="36">
        <v>1</v>
      </c>
      <c r="U53" s="36">
        <v>0</v>
      </c>
      <c r="V53" s="36">
        <v>2</v>
      </c>
      <c r="W53" s="36">
        <v>0</v>
      </c>
      <c r="X53" s="36">
        <v>0</v>
      </c>
      <c r="Y53" s="36">
        <v>6</v>
      </c>
      <c r="Z53" s="36">
        <v>0</v>
      </c>
      <c r="AA53" s="36">
        <v>1</v>
      </c>
      <c r="AB53" s="47" t="s">
        <v>104</v>
      </c>
      <c r="AC53" s="41" t="s">
        <v>39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1</v>
      </c>
      <c r="AK53" s="2">
        <v>2022</v>
      </c>
      <c r="AL53" s="13"/>
    </row>
    <row r="54" spans="1:38" s="12" customFormat="1" ht="48">
      <c r="A54" s="48">
        <v>0</v>
      </c>
      <c r="B54" s="48">
        <v>2</v>
      </c>
      <c r="C54" s="48">
        <v>7</v>
      </c>
      <c r="D54" s="49">
        <v>0</v>
      </c>
      <c r="E54" s="49">
        <v>5</v>
      </c>
      <c r="F54" s="49">
        <v>0</v>
      </c>
      <c r="G54" s="49">
        <v>3</v>
      </c>
      <c r="H54" s="49">
        <v>1</v>
      </c>
      <c r="I54" s="49">
        <v>0</v>
      </c>
      <c r="J54" s="49">
        <v>1</v>
      </c>
      <c r="K54" s="49">
        <v>0</v>
      </c>
      <c r="L54" s="48">
        <v>1</v>
      </c>
      <c r="M54" s="48" t="s">
        <v>0</v>
      </c>
      <c r="N54" s="48">
        <v>9</v>
      </c>
      <c r="O54" s="48">
        <v>0</v>
      </c>
      <c r="P54" s="48">
        <v>1</v>
      </c>
      <c r="Q54" s="48">
        <v>9</v>
      </c>
      <c r="R54" s="36">
        <v>1</v>
      </c>
      <c r="S54" s="36">
        <v>0</v>
      </c>
      <c r="T54" s="36">
        <v>1</v>
      </c>
      <c r="U54" s="36">
        <v>0</v>
      </c>
      <c r="V54" s="36">
        <v>2</v>
      </c>
      <c r="W54" s="36">
        <v>0</v>
      </c>
      <c r="X54" s="36">
        <v>0</v>
      </c>
      <c r="Y54" s="36">
        <v>7</v>
      </c>
      <c r="Z54" s="36">
        <v>0</v>
      </c>
      <c r="AA54" s="36">
        <v>0</v>
      </c>
      <c r="AB54" s="47" t="s">
        <v>105</v>
      </c>
      <c r="AC54" s="41" t="s">
        <v>37</v>
      </c>
      <c r="AD54" s="5">
        <v>46900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5"/>
        <v>46900</v>
      </c>
      <c r="AK54" s="2">
        <v>2022</v>
      </c>
      <c r="AL54" s="13"/>
    </row>
    <row r="55" spans="1:38" s="12" customFormat="1" ht="48">
      <c r="A55" s="48">
        <v>0</v>
      </c>
      <c r="B55" s="48">
        <v>2</v>
      </c>
      <c r="C55" s="48">
        <v>7</v>
      </c>
      <c r="D55" s="49">
        <v>0</v>
      </c>
      <c r="E55" s="49">
        <v>5</v>
      </c>
      <c r="F55" s="49">
        <v>0</v>
      </c>
      <c r="G55" s="49">
        <v>3</v>
      </c>
      <c r="H55" s="49">
        <v>1</v>
      </c>
      <c r="I55" s="49">
        <v>0</v>
      </c>
      <c r="J55" s="49">
        <v>1</v>
      </c>
      <c r="K55" s="49">
        <v>0</v>
      </c>
      <c r="L55" s="48">
        <v>1</v>
      </c>
      <c r="M55" s="48">
        <v>1</v>
      </c>
      <c r="N55" s="48">
        <v>9</v>
      </c>
      <c r="O55" s="48">
        <v>0</v>
      </c>
      <c r="P55" s="48">
        <v>1</v>
      </c>
      <c r="Q55" s="48">
        <v>9</v>
      </c>
      <c r="R55" s="36">
        <v>1</v>
      </c>
      <c r="S55" s="36">
        <v>0</v>
      </c>
      <c r="T55" s="36">
        <v>1</v>
      </c>
      <c r="U55" s="36">
        <v>0</v>
      </c>
      <c r="V55" s="36">
        <v>2</v>
      </c>
      <c r="W55" s="36">
        <v>0</v>
      </c>
      <c r="X55" s="36">
        <v>0</v>
      </c>
      <c r="Y55" s="36">
        <v>7</v>
      </c>
      <c r="Z55" s="36">
        <v>0</v>
      </c>
      <c r="AA55" s="36">
        <v>0</v>
      </c>
      <c r="AB55" s="10" t="s">
        <v>137</v>
      </c>
      <c r="AC55" s="41" t="s">
        <v>37</v>
      </c>
      <c r="AD55" s="5">
        <v>185615.72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5"/>
        <v>185615.72</v>
      </c>
      <c r="AK55" s="2">
        <v>2022</v>
      </c>
      <c r="AL55" s="13"/>
    </row>
    <row r="56" spans="1:38" s="12" customFormat="1" ht="24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36">
        <v>1</v>
      </c>
      <c r="S56" s="36">
        <v>0</v>
      </c>
      <c r="T56" s="36">
        <v>1</v>
      </c>
      <c r="U56" s="36">
        <v>0</v>
      </c>
      <c r="V56" s="36">
        <v>2</v>
      </c>
      <c r="W56" s="36">
        <v>0</v>
      </c>
      <c r="X56" s="36">
        <v>0</v>
      </c>
      <c r="Y56" s="36">
        <v>7</v>
      </c>
      <c r="Z56" s="36">
        <v>0</v>
      </c>
      <c r="AA56" s="36">
        <v>1</v>
      </c>
      <c r="AB56" s="47" t="s">
        <v>106</v>
      </c>
      <c r="AC56" s="41" t="s">
        <v>39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2">
        <v>2022</v>
      </c>
      <c r="AL56" s="13"/>
    </row>
    <row r="57" spans="1:38" s="12" customFormat="1" ht="48">
      <c r="A57" s="48">
        <v>0</v>
      </c>
      <c r="B57" s="48">
        <v>2</v>
      </c>
      <c r="C57" s="48">
        <v>7</v>
      </c>
      <c r="D57" s="49">
        <v>0</v>
      </c>
      <c r="E57" s="49">
        <v>5</v>
      </c>
      <c r="F57" s="49">
        <v>0</v>
      </c>
      <c r="G57" s="49">
        <v>3</v>
      </c>
      <c r="H57" s="49">
        <v>1</v>
      </c>
      <c r="I57" s="49">
        <v>0</v>
      </c>
      <c r="J57" s="49">
        <v>1</v>
      </c>
      <c r="K57" s="49">
        <v>0</v>
      </c>
      <c r="L57" s="48">
        <v>1</v>
      </c>
      <c r="M57" s="48" t="s">
        <v>0</v>
      </c>
      <c r="N57" s="48">
        <v>9</v>
      </c>
      <c r="O57" s="48">
        <v>0</v>
      </c>
      <c r="P57" s="48">
        <v>2</v>
      </c>
      <c r="Q57" s="48">
        <v>0</v>
      </c>
      <c r="R57" s="36">
        <v>1</v>
      </c>
      <c r="S57" s="36">
        <v>0</v>
      </c>
      <c r="T57" s="36">
        <v>1</v>
      </c>
      <c r="U57" s="36">
        <v>0</v>
      </c>
      <c r="V57" s="36">
        <v>2</v>
      </c>
      <c r="W57" s="36">
        <v>0</v>
      </c>
      <c r="X57" s="36">
        <v>0</v>
      </c>
      <c r="Y57" s="36">
        <v>8</v>
      </c>
      <c r="Z57" s="36">
        <v>0</v>
      </c>
      <c r="AA57" s="36">
        <v>0</v>
      </c>
      <c r="AB57" s="47" t="s">
        <v>107</v>
      </c>
      <c r="AC57" s="41" t="s">
        <v>37</v>
      </c>
      <c r="AD57" s="5">
        <v>587770.61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5"/>
        <v>587770.61</v>
      </c>
      <c r="AK57" s="2">
        <v>2022</v>
      </c>
      <c r="AL57" s="13"/>
    </row>
    <row r="58" spans="1:38" s="12" customFormat="1" ht="48">
      <c r="A58" s="48">
        <v>0</v>
      </c>
      <c r="B58" s="48">
        <v>2</v>
      </c>
      <c r="C58" s="48">
        <v>7</v>
      </c>
      <c r="D58" s="49">
        <v>0</v>
      </c>
      <c r="E58" s="49">
        <v>5</v>
      </c>
      <c r="F58" s="49">
        <v>0</v>
      </c>
      <c r="G58" s="49">
        <v>3</v>
      </c>
      <c r="H58" s="49">
        <v>1</v>
      </c>
      <c r="I58" s="49">
        <v>0</v>
      </c>
      <c r="J58" s="49">
        <v>1</v>
      </c>
      <c r="K58" s="49">
        <v>0</v>
      </c>
      <c r="L58" s="48">
        <v>1</v>
      </c>
      <c r="M58" s="48">
        <v>1</v>
      </c>
      <c r="N58" s="48">
        <v>9</v>
      </c>
      <c r="O58" s="48">
        <v>0</v>
      </c>
      <c r="P58" s="48">
        <v>2</v>
      </c>
      <c r="Q58" s="48">
        <v>0</v>
      </c>
      <c r="R58" s="36">
        <v>1</v>
      </c>
      <c r="S58" s="36">
        <v>0</v>
      </c>
      <c r="T58" s="36">
        <v>1</v>
      </c>
      <c r="U58" s="36">
        <v>0</v>
      </c>
      <c r="V58" s="36">
        <v>2</v>
      </c>
      <c r="W58" s="36">
        <v>0</v>
      </c>
      <c r="X58" s="36">
        <v>0</v>
      </c>
      <c r="Y58" s="36">
        <v>8</v>
      </c>
      <c r="Z58" s="36">
        <v>0</v>
      </c>
      <c r="AA58" s="36">
        <v>0</v>
      </c>
      <c r="AB58" s="10" t="s">
        <v>138</v>
      </c>
      <c r="AC58" s="41" t="s">
        <v>37</v>
      </c>
      <c r="AD58" s="5">
        <v>1500000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5"/>
        <v>1500000</v>
      </c>
      <c r="AK58" s="2">
        <v>2022</v>
      </c>
      <c r="AL58" s="13"/>
    </row>
    <row r="59" spans="1:38" s="12" customFormat="1" ht="24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8"/>
      <c r="M59" s="48"/>
      <c r="N59" s="48"/>
      <c r="O59" s="48"/>
      <c r="P59" s="48"/>
      <c r="Q59" s="48"/>
      <c r="R59" s="36">
        <v>1</v>
      </c>
      <c r="S59" s="36">
        <v>0</v>
      </c>
      <c r="T59" s="36">
        <v>1</v>
      </c>
      <c r="U59" s="36">
        <v>0</v>
      </c>
      <c r="V59" s="36">
        <v>2</v>
      </c>
      <c r="W59" s="36">
        <v>0</v>
      </c>
      <c r="X59" s="36">
        <v>0</v>
      </c>
      <c r="Y59" s="36">
        <v>8</v>
      </c>
      <c r="Z59" s="36">
        <v>0</v>
      </c>
      <c r="AA59" s="36">
        <v>1</v>
      </c>
      <c r="AB59" s="47" t="s">
        <v>108</v>
      </c>
      <c r="AC59" s="41" t="s">
        <v>39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2">
        <v>2022</v>
      </c>
      <c r="AL59" s="13"/>
    </row>
    <row r="60" spans="1:38" s="12" customFormat="1" ht="48">
      <c r="A60" s="48">
        <v>0</v>
      </c>
      <c r="B60" s="48">
        <v>2</v>
      </c>
      <c r="C60" s="48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0</v>
      </c>
      <c r="J60" s="49">
        <v>1</v>
      </c>
      <c r="K60" s="49">
        <v>0</v>
      </c>
      <c r="L60" s="48">
        <v>1</v>
      </c>
      <c r="M60" s="48" t="s">
        <v>0</v>
      </c>
      <c r="N60" s="48">
        <v>9</v>
      </c>
      <c r="O60" s="48">
        <v>0</v>
      </c>
      <c r="P60" s="48">
        <v>2</v>
      </c>
      <c r="Q60" s="48">
        <v>1</v>
      </c>
      <c r="R60" s="36">
        <v>1</v>
      </c>
      <c r="S60" s="36">
        <v>0</v>
      </c>
      <c r="T60" s="36">
        <v>1</v>
      </c>
      <c r="U60" s="36">
        <v>0</v>
      </c>
      <c r="V60" s="36">
        <v>2</v>
      </c>
      <c r="W60" s="36">
        <v>0</v>
      </c>
      <c r="X60" s="36">
        <v>0</v>
      </c>
      <c r="Y60" s="36">
        <v>9</v>
      </c>
      <c r="Z60" s="36">
        <v>0</v>
      </c>
      <c r="AA60" s="36">
        <v>0</v>
      </c>
      <c r="AB60" s="47" t="s">
        <v>109</v>
      </c>
      <c r="AC60" s="41" t="s">
        <v>37</v>
      </c>
      <c r="AD60" s="5">
        <v>587770.61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f t="shared" si="5"/>
        <v>587770.61</v>
      </c>
      <c r="AK60" s="2">
        <v>2022</v>
      </c>
      <c r="AL60" s="13"/>
    </row>
    <row r="61" spans="1:38" s="12" customFormat="1" ht="36">
      <c r="A61" s="48">
        <v>0</v>
      </c>
      <c r="B61" s="48">
        <v>2</v>
      </c>
      <c r="C61" s="48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0</v>
      </c>
      <c r="J61" s="49">
        <v>1</v>
      </c>
      <c r="K61" s="49">
        <v>0</v>
      </c>
      <c r="L61" s="48">
        <v>1</v>
      </c>
      <c r="M61" s="48">
        <v>1</v>
      </c>
      <c r="N61" s="48">
        <v>9</v>
      </c>
      <c r="O61" s="48">
        <v>0</v>
      </c>
      <c r="P61" s="48">
        <v>2</v>
      </c>
      <c r="Q61" s="48">
        <v>1</v>
      </c>
      <c r="R61" s="36">
        <v>1</v>
      </c>
      <c r="S61" s="36">
        <v>0</v>
      </c>
      <c r="T61" s="36">
        <v>1</v>
      </c>
      <c r="U61" s="36">
        <v>0</v>
      </c>
      <c r="V61" s="36">
        <v>2</v>
      </c>
      <c r="W61" s="36">
        <v>0</v>
      </c>
      <c r="X61" s="36">
        <v>0</v>
      </c>
      <c r="Y61" s="36">
        <v>9</v>
      </c>
      <c r="Z61" s="36">
        <v>0</v>
      </c>
      <c r="AA61" s="36">
        <v>0</v>
      </c>
      <c r="AB61" s="10" t="s">
        <v>139</v>
      </c>
      <c r="AC61" s="41" t="s">
        <v>37</v>
      </c>
      <c r="AD61" s="5">
        <v>1500000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f t="shared" si="5"/>
        <v>1500000</v>
      </c>
      <c r="AK61" s="2">
        <v>2022</v>
      </c>
      <c r="AL61" s="13"/>
    </row>
    <row r="62" spans="1:38" s="12" customFormat="1" ht="24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36">
        <v>1</v>
      </c>
      <c r="S62" s="36">
        <v>0</v>
      </c>
      <c r="T62" s="36">
        <v>1</v>
      </c>
      <c r="U62" s="36">
        <v>0</v>
      </c>
      <c r="V62" s="36">
        <v>2</v>
      </c>
      <c r="W62" s="36">
        <v>0</v>
      </c>
      <c r="X62" s="36">
        <v>0</v>
      </c>
      <c r="Y62" s="36">
        <v>9</v>
      </c>
      <c r="Z62" s="36">
        <v>0</v>
      </c>
      <c r="AA62" s="36">
        <v>1</v>
      </c>
      <c r="AB62" s="47" t="s">
        <v>110</v>
      </c>
      <c r="AC62" s="41" t="s">
        <v>39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1</v>
      </c>
      <c r="AK62" s="2">
        <v>2022</v>
      </c>
      <c r="AL62" s="13"/>
    </row>
    <row r="63" spans="1:38" s="12" customFormat="1" ht="48">
      <c r="A63" s="48">
        <v>0</v>
      </c>
      <c r="B63" s="48">
        <v>2</v>
      </c>
      <c r="C63" s="48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0</v>
      </c>
      <c r="J63" s="49">
        <v>1</v>
      </c>
      <c r="K63" s="49">
        <v>0</v>
      </c>
      <c r="L63" s="48">
        <v>1</v>
      </c>
      <c r="M63" s="48" t="s">
        <v>0</v>
      </c>
      <c r="N63" s="48">
        <v>9</v>
      </c>
      <c r="O63" s="48">
        <v>0</v>
      </c>
      <c r="P63" s="48">
        <v>2</v>
      </c>
      <c r="Q63" s="48">
        <v>2</v>
      </c>
      <c r="R63" s="36">
        <v>1</v>
      </c>
      <c r="S63" s="36">
        <v>0</v>
      </c>
      <c r="T63" s="36">
        <v>1</v>
      </c>
      <c r="U63" s="36">
        <v>0</v>
      </c>
      <c r="V63" s="36">
        <v>2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47" t="s">
        <v>111</v>
      </c>
      <c r="AC63" s="41" t="s">
        <v>37</v>
      </c>
      <c r="AD63" s="5">
        <v>239857.99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t="shared" si="5"/>
        <v>239857.99</v>
      </c>
      <c r="AK63" s="2">
        <v>2022</v>
      </c>
      <c r="AL63" s="13"/>
    </row>
    <row r="64" spans="1:38" s="12" customFormat="1" ht="36">
      <c r="A64" s="48">
        <v>0</v>
      </c>
      <c r="B64" s="48">
        <v>2</v>
      </c>
      <c r="C64" s="48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0</v>
      </c>
      <c r="J64" s="49">
        <v>1</v>
      </c>
      <c r="K64" s="49">
        <v>0</v>
      </c>
      <c r="L64" s="48">
        <v>1</v>
      </c>
      <c r="M64" s="48">
        <v>1</v>
      </c>
      <c r="N64" s="48">
        <v>9</v>
      </c>
      <c r="O64" s="48">
        <v>0</v>
      </c>
      <c r="P64" s="48">
        <v>2</v>
      </c>
      <c r="Q64" s="48">
        <v>2</v>
      </c>
      <c r="R64" s="36">
        <v>1</v>
      </c>
      <c r="S64" s="36">
        <v>0</v>
      </c>
      <c r="T64" s="36">
        <v>1</v>
      </c>
      <c r="U64" s="36">
        <v>0</v>
      </c>
      <c r="V64" s="36">
        <v>2</v>
      </c>
      <c r="W64" s="36">
        <v>0</v>
      </c>
      <c r="X64" s="36">
        <v>0</v>
      </c>
      <c r="Y64" s="36">
        <v>1</v>
      </c>
      <c r="Z64" s="36">
        <v>0</v>
      </c>
      <c r="AA64" s="36">
        <v>0</v>
      </c>
      <c r="AB64" s="10" t="s">
        <v>141</v>
      </c>
      <c r="AC64" s="41" t="s">
        <v>37</v>
      </c>
      <c r="AD64" s="5">
        <v>214813.11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f t="shared" si="5"/>
        <v>214813.11</v>
      </c>
      <c r="AK64" s="2">
        <v>2022</v>
      </c>
      <c r="AL64" s="13"/>
    </row>
    <row r="65" spans="1:38" s="12" customFormat="1" ht="24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36">
        <v>1</v>
      </c>
      <c r="S65" s="36">
        <v>0</v>
      </c>
      <c r="T65" s="36">
        <v>1</v>
      </c>
      <c r="U65" s="36">
        <v>0</v>
      </c>
      <c r="V65" s="36">
        <v>2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47" t="s">
        <v>112</v>
      </c>
      <c r="AC65" s="41" t="s">
        <v>39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1</v>
      </c>
      <c r="AK65" s="2">
        <v>2022</v>
      </c>
      <c r="AL65" s="13"/>
    </row>
    <row r="66" spans="1:38" s="12" customFormat="1" ht="36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36">
        <v>1</v>
      </c>
      <c r="S66" s="36">
        <v>0</v>
      </c>
      <c r="T66" s="36">
        <v>1</v>
      </c>
      <c r="U66" s="36">
        <v>0</v>
      </c>
      <c r="V66" s="36">
        <v>2</v>
      </c>
      <c r="W66" s="36">
        <v>0</v>
      </c>
      <c r="X66" s="36">
        <v>0</v>
      </c>
      <c r="Y66" s="36">
        <v>1</v>
      </c>
      <c r="Z66" s="36">
        <v>1</v>
      </c>
      <c r="AA66" s="36">
        <v>0</v>
      </c>
      <c r="AB66" s="47" t="s">
        <v>125</v>
      </c>
      <c r="AC66" s="41" t="s">
        <v>40</v>
      </c>
      <c r="AD66" s="4" t="s">
        <v>61</v>
      </c>
      <c r="AE66" s="4" t="s">
        <v>127</v>
      </c>
      <c r="AF66" s="4" t="s">
        <v>127</v>
      </c>
      <c r="AG66" s="4" t="s">
        <v>127</v>
      </c>
      <c r="AH66" s="4" t="s">
        <v>127</v>
      </c>
      <c r="AI66" s="4" t="s">
        <v>127</v>
      </c>
      <c r="AJ66" s="4"/>
      <c r="AK66" s="2">
        <v>2022</v>
      </c>
      <c r="AL66" s="13"/>
    </row>
    <row r="67" spans="1:38" s="12" customFormat="1" ht="36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36">
        <v>1</v>
      </c>
      <c r="S67" s="36">
        <v>0</v>
      </c>
      <c r="T67" s="36">
        <v>1</v>
      </c>
      <c r="U67" s="36">
        <v>0</v>
      </c>
      <c r="V67" s="36">
        <v>2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47" t="s">
        <v>126</v>
      </c>
      <c r="AC67" s="41" t="s">
        <v>39</v>
      </c>
      <c r="AD67" s="4">
        <v>10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aca="true" t="shared" si="6" ref="AJ67:AJ83">SUM(AD67:AI67)</f>
        <v>10</v>
      </c>
      <c r="AK67" s="2">
        <v>2022</v>
      </c>
      <c r="AL67" s="13"/>
    </row>
    <row r="68" spans="1:38" s="12" customFormat="1" ht="48">
      <c r="A68" s="48">
        <v>0</v>
      </c>
      <c r="B68" s="48">
        <v>2</v>
      </c>
      <c r="C68" s="48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0</v>
      </c>
      <c r="J68" s="49">
        <v>1</v>
      </c>
      <c r="K68" s="49">
        <v>0</v>
      </c>
      <c r="L68" s="48">
        <v>1</v>
      </c>
      <c r="M68" s="48" t="s">
        <v>0</v>
      </c>
      <c r="N68" s="48">
        <v>9</v>
      </c>
      <c r="O68" s="48">
        <v>0</v>
      </c>
      <c r="P68" s="48">
        <v>2</v>
      </c>
      <c r="Q68" s="48">
        <v>5</v>
      </c>
      <c r="R68" s="36">
        <v>1</v>
      </c>
      <c r="S68" s="36">
        <v>0</v>
      </c>
      <c r="T68" s="36">
        <v>1</v>
      </c>
      <c r="U68" s="36">
        <v>0</v>
      </c>
      <c r="V68" s="36">
        <v>2</v>
      </c>
      <c r="W68" s="36">
        <v>0</v>
      </c>
      <c r="X68" s="36">
        <v>0</v>
      </c>
      <c r="Y68" s="36">
        <v>1</v>
      </c>
      <c r="Z68" s="36">
        <v>2</v>
      </c>
      <c r="AA68" s="36">
        <v>0</v>
      </c>
      <c r="AB68" s="47" t="s">
        <v>142</v>
      </c>
      <c r="AC68" s="41" t="s">
        <v>37</v>
      </c>
      <c r="AD68" s="5">
        <v>25000</v>
      </c>
      <c r="AE68" s="5">
        <v>3900</v>
      </c>
      <c r="AF68" s="4">
        <v>0</v>
      </c>
      <c r="AG68" s="4">
        <v>0</v>
      </c>
      <c r="AH68" s="4">
        <v>0</v>
      </c>
      <c r="AI68" s="4">
        <v>0</v>
      </c>
      <c r="AJ68" s="5">
        <f t="shared" si="6"/>
        <v>28900</v>
      </c>
      <c r="AK68" s="2">
        <v>2022</v>
      </c>
      <c r="AL68" s="13"/>
    </row>
    <row r="69" spans="1:38" s="12" customFormat="1" ht="24">
      <c r="A69" s="48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8"/>
      <c r="M69" s="48"/>
      <c r="N69" s="48"/>
      <c r="O69" s="48"/>
      <c r="P69" s="48"/>
      <c r="Q69" s="48"/>
      <c r="R69" s="36">
        <v>1</v>
      </c>
      <c r="S69" s="36">
        <v>0</v>
      </c>
      <c r="T69" s="36">
        <v>1</v>
      </c>
      <c r="U69" s="36">
        <v>0</v>
      </c>
      <c r="V69" s="36">
        <v>2</v>
      </c>
      <c r="W69" s="36">
        <v>0</v>
      </c>
      <c r="X69" s="36">
        <v>0</v>
      </c>
      <c r="Y69" s="36">
        <v>1</v>
      </c>
      <c r="Z69" s="36">
        <v>2</v>
      </c>
      <c r="AA69" s="36">
        <v>1</v>
      </c>
      <c r="AB69" s="47" t="s">
        <v>143</v>
      </c>
      <c r="AC69" s="41" t="s">
        <v>39</v>
      </c>
      <c r="AD69" s="4">
        <v>1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f t="shared" si="6"/>
        <v>2</v>
      </c>
      <c r="AK69" s="2">
        <v>2022</v>
      </c>
      <c r="AL69" s="13"/>
    </row>
    <row r="70" spans="1:38" s="12" customFormat="1" ht="48">
      <c r="A70" s="48">
        <v>0</v>
      </c>
      <c r="B70" s="48">
        <v>2</v>
      </c>
      <c r="C70" s="48">
        <v>7</v>
      </c>
      <c r="D70" s="49">
        <v>0</v>
      </c>
      <c r="E70" s="49">
        <v>5</v>
      </c>
      <c r="F70" s="49">
        <v>0</v>
      </c>
      <c r="G70" s="49">
        <v>3</v>
      </c>
      <c r="H70" s="49">
        <v>1</v>
      </c>
      <c r="I70" s="49">
        <v>0</v>
      </c>
      <c r="J70" s="49">
        <v>1</v>
      </c>
      <c r="K70" s="49">
        <v>0</v>
      </c>
      <c r="L70" s="48">
        <v>1</v>
      </c>
      <c r="M70" s="48" t="s">
        <v>0</v>
      </c>
      <c r="N70" s="48">
        <v>9</v>
      </c>
      <c r="O70" s="48">
        <v>0</v>
      </c>
      <c r="P70" s="48">
        <v>2</v>
      </c>
      <c r="Q70" s="48">
        <v>6</v>
      </c>
      <c r="R70" s="36">
        <v>1</v>
      </c>
      <c r="S70" s="36">
        <v>0</v>
      </c>
      <c r="T70" s="36">
        <v>1</v>
      </c>
      <c r="U70" s="36">
        <v>0</v>
      </c>
      <c r="V70" s="36">
        <v>2</v>
      </c>
      <c r="W70" s="36">
        <v>0</v>
      </c>
      <c r="X70" s="36">
        <v>0</v>
      </c>
      <c r="Y70" s="36">
        <v>1</v>
      </c>
      <c r="Z70" s="36">
        <v>3</v>
      </c>
      <c r="AA70" s="36">
        <v>0</v>
      </c>
      <c r="AB70" s="47" t="s">
        <v>144</v>
      </c>
      <c r="AC70" s="41" t="s">
        <v>37</v>
      </c>
      <c r="AD70" s="5">
        <v>45000</v>
      </c>
      <c r="AE70" s="5">
        <v>60200</v>
      </c>
      <c r="AF70" s="4">
        <v>0</v>
      </c>
      <c r="AG70" s="4">
        <v>0</v>
      </c>
      <c r="AH70" s="4">
        <v>0</v>
      </c>
      <c r="AI70" s="4">
        <v>0</v>
      </c>
      <c r="AJ70" s="5">
        <f t="shared" si="6"/>
        <v>105200</v>
      </c>
      <c r="AK70" s="2">
        <v>2022</v>
      </c>
      <c r="AL70" s="13"/>
    </row>
    <row r="71" spans="1:38" s="12" customFormat="1" ht="24">
      <c r="A71" s="48"/>
      <c r="B71" s="48"/>
      <c r="C71" s="48"/>
      <c r="D71" s="49"/>
      <c r="E71" s="49"/>
      <c r="F71" s="49"/>
      <c r="G71" s="49"/>
      <c r="H71" s="49"/>
      <c r="I71" s="49"/>
      <c r="J71" s="49"/>
      <c r="K71" s="49"/>
      <c r="L71" s="48"/>
      <c r="M71" s="48"/>
      <c r="N71" s="48"/>
      <c r="O71" s="48"/>
      <c r="P71" s="48"/>
      <c r="Q71" s="48"/>
      <c r="R71" s="36">
        <v>1</v>
      </c>
      <c r="S71" s="36">
        <v>0</v>
      </c>
      <c r="T71" s="36">
        <v>1</v>
      </c>
      <c r="U71" s="36">
        <v>0</v>
      </c>
      <c r="V71" s="36">
        <v>2</v>
      </c>
      <c r="W71" s="36">
        <v>0</v>
      </c>
      <c r="X71" s="36">
        <v>0</v>
      </c>
      <c r="Y71" s="36">
        <v>1</v>
      </c>
      <c r="Z71" s="36">
        <v>3</v>
      </c>
      <c r="AA71" s="36">
        <v>1</v>
      </c>
      <c r="AB71" s="47" t="s">
        <v>146</v>
      </c>
      <c r="AC71" s="41" t="s">
        <v>39</v>
      </c>
      <c r="AD71" s="4">
        <v>1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2</v>
      </c>
      <c r="AK71" s="2">
        <v>2022</v>
      </c>
      <c r="AL71" s="13"/>
    </row>
    <row r="72" spans="1:38" s="12" customFormat="1" ht="48">
      <c r="A72" s="48">
        <v>0</v>
      </c>
      <c r="B72" s="48">
        <v>2</v>
      </c>
      <c r="C72" s="48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0</v>
      </c>
      <c r="J72" s="49">
        <v>1</v>
      </c>
      <c r="K72" s="49">
        <v>0</v>
      </c>
      <c r="L72" s="48">
        <v>1</v>
      </c>
      <c r="M72" s="48" t="s">
        <v>0</v>
      </c>
      <c r="N72" s="48">
        <v>9</v>
      </c>
      <c r="O72" s="48">
        <v>0</v>
      </c>
      <c r="P72" s="48">
        <v>2</v>
      </c>
      <c r="Q72" s="48">
        <v>7</v>
      </c>
      <c r="R72" s="36">
        <v>1</v>
      </c>
      <c r="S72" s="36">
        <v>0</v>
      </c>
      <c r="T72" s="36">
        <v>1</v>
      </c>
      <c r="U72" s="36">
        <v>0</v>
      </c>
      <c r="V72" s="36">
        <v>2</v>
      </c>
      <c r="W72" s="36">
        <v>0</v>
      </c>
      <c r="X72" s="36">
        <v>0</v>
      </c>
      <c r="Y72" s="36">
        <v>1</v>
      </c>
      <c r="Z72" s="36">
        <v>4</v>
      </c>
      <c r="AA72" s="36">
        <v>0</v>
      </c>
      <c r="AB72" s="47" t="s">
        <v>145</v>
      </c>
      <c r="AC72" s="41" t="s">
        <v>37</v>
      </c>
      <c r="AD72" s="5">
        <v>25000</v>
      </c>
      <c r="AE72" s="5">
        <v>3550</v>
      </c>
      <c r="AF72" s="4">
        <v>0</v>
      </c>
      <c r="AG72" s="4">
        <v>0</v>
      </c>
      <c r="AH72" s="4">
        <v>0</v>
      </c>
      <c r="AI72" s="4">
        <v>0</v>
      </c>
      <c r="AJ72" s="5">
        <f t="shared" si="6"/>
        <v>28550</v>
      </c>
      <c r="AK72" s="2">
        <v>2022</v>
      </c>
      <c r="AL72" s="13"/>
    </row>
    <row r="73" spans="1:38" s="12" customFormat="1" ht="24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36">
        <v>1</v>
      </c>
      <c r="S73" s="36">
        <v>0</v>
      </c>
      <c r="T73" s="36">
        <v>1</v>
      </c>
      <c r="U73" s="36">
        <v>0</v>
      </c>
      <c r="V73" s="36">
        <v>2</v>
      </c>
      <c r="W73" s="36">
        <v>0</v>
      </c>
      <c r="X73" s="36">
        <v>0</v>
      </c>
      <c r="Y73" s="36">
        <v>1</v>
      </c>
      <c r="Z73" s="36">
        <v>4</v>
      </c>
      <c r="AA73" s="36">
        <v>1</v>
      </c>
      <c r="AB73" s="47" t="s">
        <v>147</v>
      </c>
      <c r="AC73" s="41" t="s">
        <v>39</v>
      </c>
      <c r="AD73" s="4">
        <v>1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2</v>
      </c>
      <c r="AK73" s="2">
        <v>2022</v>
      </c>
      <c r="AL73" s="13"/>
    </row>
    <row r="74" spans="1:38" s="12" customFormat="1" ht="48">
      <c r="A74" s="48">
        <v>0</v>
      </c>
      <c r="B74" s="48">
        <v>2</v>
      </c>
      <c r="C74" s="48">
        <v>7</v>
      </c>
      <c r="D74" s="49">
        <v>0</v>
      </c>
      <c r="E74" s="49">
        <v>5</v>
      </c>
      <c r="F74" s="49">
        <v>0</v>
      </c>
      <c r="G74" s="49">
        <v>3</v>
      </c>
      <c r="H74" s="49">
        <v>1</v>
      </c>
      <c r="I74" s="49">
        <v>0</v>
      </c>
      <c r="J74" s="49">
        <v>1</v>
      </c>
      <c r="K74" s="49">
        <v>0</v>
      </c>
      <c r="L74" s="48">
        <v>1</v>
      </c>
      <c r="M74" s="48" t="s">
        <v>0</v>
      </c>
      <c r="N74" s="48">
        <v>9</v>
      </c>
      <c r="O74" s="48">
        <v>0</v>
      </c>
      <c r="P74" s="48">
        <v>2</v>
      </c>
      <c r="Q74" s="48">
        <v>8</v>
      </c>
      <c r="R74" s="36">
        <v>1</v>
      </c>
      <c r="S74" s="36">
        <v>0</v>
      </c>
      <c r="T74" s="36">
        <v>1</v>
      </c>
      <c r="U74" s="36">
        <v>0</v>
      </c>
      <c r="V74" s="36">
        <v>2</v>
      </c>
      <c r="W74" s="36">
        <v>0</v>
      </c>
      <c r="X74" s="36">
        <v>0</v>
      </c>
      <c r="Y74" s="36">
        <v>1</v>
      </c>
      <c r="Z74" s="36">
        <v>5</v>
      </c>
      <c r="AA74" s="36">
        <v>0</v>
      </c>
      <c r="AB74" s="47" t="s">
        <v>148</v>
      </c>
      <c r="AC74" s="41" t="s">
        <v>37</v>
      </c>
      <c r="AD74" s="5">
        <v>25000</v>
      </c>
      <c r="AE74" s="5">
        <v>3400</v>
      </c>
      <c r="AF74" s="4">
        <v>0</v>
      </c>
      <c r="AG74" s="4">
        <v>0</v>
      </c>
      <c r="AH74" s="4">
        <v>0</v>
      </c>
      <c r="AI74" s="4">
        <v>0</v>
      </c>
      <c r="AJ74" s="5">
        <f t="shared" si="6"/>
        <v>28400</v>
      </c>
      <c r="AK74" s="2">
        <v>2022</v>
      </c>
      <c r="AL74" s="13"/>
    </row>
    <row r="75" spans="1:38" s="12" customFormat="1" ht="24">
      <c r="A75" s="48"/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8"/>
      <c r="M75" s="48"/>
      <c r="N75" s="48"/>
      <c r="O75" s="48"/>
      <c r="P75" s="48"/>
      <c r="Q75" s="48"/>
      <c r="R75" s="36">
        <v>1</v>
      </c>
      <c r="S75" s="36">
        <v>0</v>
      </c>
      <c r="T75" s="36">
        <v>1</v>
      </c>
      <c r="U75" s="36">
        <v>0</v>
      </c>
      <c r="V75" s="36">
        <v>2</v>
      </c>
      <c r="W75" s="36">
        <v>0</v>
      </c>
      <c r="X75" s="36">
        <v>0</v>
      </c>
      <c r="Y75" s="36">
        <v>1</v>
      </c>
      <c r="Z75" s="36">
        <v>5</v>
      </c>
      <c r="AA75" s="36">
        <v>1</v>
      </c>
      <c r="AB75" s="47" t="s">
        <v>149</v>
      </c>
      <c r="AC75" s="41" t="s">
        <v>39</v>
      </c>
      <c r="AD75" s="4">
        <v>1</v>
      </c>
      <c r="AE75" s="4">
        <v>1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2</v>
      </c>
      <c r="AK75" s="2">
        <v>2022</v>
      </c>
      <c r="AL75" s="13"/>
    </row>
    <row r="76" spans="1:38" s="12" customFormat="1" ht="48">
      <c r="A76" s="48">
        <v>0</v>
      </c>
      <c r="B76" s="48">
        <v>2</v>
      </c>
      <c r="C76" s="48">
        <v>7</v>
      </c>
      <c r="D76" s="49">
        <v>0</v>
      </c>
      <c r="E76" s="49">
        <v>5</v>
      </c>
      <c r="F76" s="49">
        <v>0</v>
      </c>
      <c r="G76" s="49">
        <v>3</v>
      </c>
      <c r="H76" s="49">
        <v>1</v>
      </c>
      <c r="I76" s="49">
        <v>0</v>
      </c>
      <c r="J76" s="49">
        <v>1</v>
      </c>
      <c r="K76" s="49">
        <v>0</v>
      </c>
      <c r="L76" s="48">
        <v>1</v>
      </c>
      <c r="M76" s="48" t="s">
        <v>0</v>
      </c>
      <c r="N76" s="48">
        <v>9</v>
      </c>
      <c r="O76" s="48">
        <v>0</v>
      </c>
      <c r="P76" s="48">
        <v>2</v>
      </c>
      <c r="Q76" s="48">
        <v>9</v>
      </c>
      <c r="R76" s="36">
        <v>1</v>
      </c>
      <c r="S76" s="36">
        <v>0</v>
      </c>
      <c r="T76" s="36">
        <v>1</v>
      </c>
      <c r="U76" s="36">
        <v>0</v>
      </c>
      <c r="V76" s="36">
        <v>2</v>
      </c>
      <c r="W76" s="36">
        <v>0</v>
      </c>
      <c r="X76" s="36">
        <v>0</v>
      </c>
      <c r="Y76" s="36">
        <v>1</v>
      </c>
      <c r="Z76" s="36">
        <v>6</v>
      </c>
      <c r="AA76" s="36">
        <v>0</v>
      </c>
      <c r="AB76" s="47" t="s">
        <v>150</v>
      </c>
      <c r="AC76" s="41" t="s">
        <v>37</v>
      </c>
      <c r="AD76" s="5">
        <v>25000</v>
      </c>
      <c r="AE76" s="5">
        <v>3500</v>
      </c>
      <c r="AF76" s="4">
        <v>0</v>
      </c>
      <c r="AG76" s="4">
        <v>0</v>
      </c>
      <c r="AH76" s="4">
        <v>0</v>
      </c>
      <c r="AI76" s="4">
        <v>0</v>
      </c>
      <c r="AJ76" s="5">
        <f t="shared" si="6"/>
        <v>28500</v>
      </c>
      <c r="AK76" s="2">
        <v>2022</v>
      </c>
      <c r="AL76" s="13"/>
    </row>
    <row r="77" spans="1:38" s="12" customFormat="1" ht="24">
      <c r="A77" s="48"/>
      <c r="B77" s="48"/>
      <c r="C77" s="48"/>
      <c r="D77" s="49"/>
      <c r="E77" s="49"/>
      <c r="F77" s="49"/>
      <c r="G77" s="49"/>
      <c r="H77" s="49"/>
      <c r="I77" s="49"/>
      <c r="J77" s="49"/>
      <c r="K77" s="49"/>
      <c r="L77" s="48"/>
      <c r="M77" s="48"/>
      <c r="N77" s="48"/>
      <c r="O77" s="48"/>
      <c r="P77" s="48"/>
      <c r="Q77" s="48"/>
      <c r="R77" s="36">
        <v>1</v>
      </c>
      <c r="S77" s="36">
        <v>0</v>
      </c>
      <c r="T77" s="36">
        <v>1</v>
      </c>
      <c r="U77" s="36">
        <v>0</v>
      </c>
      <c r="V77" s="36">
        <v>2</v>
      </c>
      <c r="W77" s="36">
        <v>0</v>
      </c>
      <c r="X77" s="36">
        <v>0</v>
      </c>
      <c r="Y77" s="36">
        <v>1</v>
      </c>
      <c r="Z77" s="36">
        <v>6</v>
      </c>
      <c r="AA77" s="36">
        <v>1</v>
      </c>
      <c r="AB77" s="47" t="s">
        <v>151</v>
      </c>
      <c r="AC77" s="41" t="s">
        <v>39</v>
      </c>
      <c r="AD77" s="4">
        <v>1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2</v>
      </c>
      <c r="AK77" s="2">
        <v>2022</v>
      </c>
      <c r="AL77" s="13"/>
    </row>
    <row r="78" spans="1:38" s="12" customFormat="1" ht="48">
      <c r="A78" s="48">
        <v>0</v>
      </c>
      <c r="B78" s="48">
        <v>2</v>
      </c>
      <c r="C78" s="48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0</v>
      </c>
      <c r="J78" s="49">
        <v>1</v>
      </c>
      <c r="K78" s="49">
        <v>0</v>
      </c>
      <c r="L78" s="48">
        <v>1</v>
      </c>
      <c r="M78" s="48" t="s">
        <v>0</v>
      </c>
      <c r="N78" s="48">
        <v>9</v>
      </c>
      <c r="O78" s="48">
        <v>0</v>
      </c>
      <c r="P78" s="48">
        <v>3</v>
      </c>
      <c r="Q78" s="48">
        <v>0</v>
      </c>
      <c r="R78" s="36">
        <v>1</v>
      </c>
      <c r="S78" s="36">
        <v>0</v>
      </c>
      <c r="T78" s="36">
        <v>1</v>
      </c>
      <c r="U78" s="36">
        <v>0</v>
      </c>
      <c r="V78" s="36">
        <v>2</v>
      </c>
      <c r="W78" s="36">
        <v>0</v>
      </c>
      <c r="X78" s="36">
        <v>0</v>
      </c>
      <c r="Y78" s="36">
        <v>1</v>
      </c>
      <c r="Z78" s="36">
        <v>7</v>
      </c>
      <c r="AA78" s="36">
        <v>0</v>
      </c>
      <c r="AB78" s="47" t="s">
        <v>172</v>
      </c>
      <c r="AC78" s="41" t="s">
        <v>37</v>
      </c>
      <c r="AD78" s="5">
        <v>3315.96</v>
      </c>
      <c r="AE78" s="5">
        <v>138686.51</v>
      </c>
      <c r="AF78" s="4">
        <v>0</v>
      </c>
      <c r="AG78" s="4">
        <v>0</v>
      </c>
      <c r="AH78" s="4">
        <v>0</v>
      </c>
      <c r="AI78" s="4">
        <v>0</v>
      </c>
      <c r="AJ78" s="5">
        <f t="shared" si="6"/>
        <v>142002.47</v>
      </c>
      <c r="AK78" s="2">
        <v>2023</v>
      </c>
      <c r="AL78" s="13"/>
    </row>
    <row r="79" spans="1:38" s="12" customFormat="1" ht="15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8"/>
      <c r="M79" s="48"/>
      <c r="N79" s="48"/>
      <c r="O79" s="48"/>
      <c r="P79" s="48"/>
      <c r="Q79" s="48"/>
      <c r="R79" s="36">
        <v>1</v>
      </c>
      <c r="S79" s="36">
        <v>0</v>
      </c>
      <c r="T79" s="36">
        <v>1</v>
      </c>
      <c r="U79" s="36">
        <v>0</v>
      </c>
      <c r="V79" s="36">
        <v>2</v>
      </c>
      <c r="W79" s="36">
        <v>0</v>
      </c>
      <c r="X79" s="36">
        <v>0</v>
      </c>
      <c r="Y79" s="36">
        <v>1</v>
      </c>
      <c r="Z79" s="36">
        <v>7</v>
      </c>
      <c r="AA79" s="36">
        <v>1</v>
      </c>
      <c r="AB79" s="47" t="s">
        <v>167</v>
      </c>
      <c r="AC79" s="41" t="s">
        <v>39</v>
      </c>
      <c r="AD79" s="4">
        <v>1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2</v>
      </c>
      <c r="AK79" s="2">
        <v>2023</v>
      </c>
      <c r="AL79" s="13"/>
    </row>
    <row r="80" spans="1:38" s="12" customFormat="1" ht="48">
      <c r="A80" s="48">
        <v>0</v>
      </c>
      <c r="B80" s="48">
        <v>2</v>
      </c>
      <c r="C80" s="48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0</v>
      </c>
      <c r="J80" s="49">
        <v>1</v>
      </c>
      <c r="K80" s="49">
        <v>0</v>
      </c>
      <c r="L80" s="48">
        <v>1</v>
      </c>
      <c r="M80" s="48" t="s">
        <v>0</v>
      </c>
      <c r="N80" s="48">
        <v>9</v>
      </c>
      <c r="O80" s="48">
        <v>0</v>
      </c>
      <c r="P80" s="48">
        <v>3</v>
      </c>
      <c r="Q80" s="48">
        <v>1</v>
      </c>
      <c r="R80" s="36">
        <v>1</v>
      </c>
      <c r="S80" s="36">
        <v>0</v>
      </c>
      <c r="T80" s="36">
        <v>1</v>
      </c>
      <c r="U80" s="36">
        <v>0</v>
      </c>
      <c r="V80" s="36">
        <v>2</v>
      </c>
      <c r="W80" s="36">
        <v>0</v>
      </c>
      <c r="X80" s="36">
        <v>0</v>
      </c>
      <c r="Y80" s="36">
        <v>1</v>
      </c>
      <c r="Z80" s="36">
        <v>8</v>
      </c>
      <c r="AA80" s="36">
        <v>0</v>
      </c>
      <c r="AB80" s="47" t="s">
        <v>168</v>
      </c>
      <c r="AC80" s="41" t="s">
        <v>37</v>
      </c>
      <c r="AD80" s="5">
        <v>60000</v>
      </c>
      <c r="AE80" s="5">
        <v>501200</v>
      </c>
      <c r="AF80" s="4">
        <v>0</v>
      </c>
      <c r="AG80" s="4">
        <v>0</v>
      </c>
      <c r="AH80" s="4">
        <v>0</v>
      </c>
      <c r="AI80" s="4">
        <v>0</v>
      </c>
      <c r="AJ80" s="5">
        <f t="shared" si="6"/>
        <v>561200</v>
      </c>
      <c r="AK80" s="2">
        <v>2023</v>
      </c>
      <c r="AL80" s="13"/>
    </row>
    <row r="81" spans="1:38" s="12" customFormat="1" ht="15">
      <c r="A81" s="48"/>
      <c r="B81" s="48"/>
      <c r="C81" s="48"/>
      <c r="D81" s="49"/>
      <c r="E81" s="49"/>
      <c r="F81" s="49"/>
      <c r="G81" s="49"/>
      <c r="H81" s="49"/>
      <c r="I81" s="49"/>
      <c r="J81" s="49"/>
      <c r="K81" s="49"/>
      <c r="L81" s="48"/>
      <c r="M81" s="48"/>
      <c r="N81" s="48"/>
      <c r="O81" s="48"/>
      <c r="P81" s="48"/>
      <c r="Q81" s="48"/>
      <c r="R81" s="36">
        <v>1</v>
      </c>
      <c r="S81" s="36">
        <v>0</v>
      </c>
      <c r="T81" s="36">
        <v>1</v>
      </c>
      <c r="U81" s="36">
        <v>0</v>
      </c>
      <c r="V81" s="36">
        <v>2</v>
      </c>
      <c r="W81" s="36">
        <v>0</v>
      </c>
      <c r="X81" s="36">
        <v>0</v>
      </c>
      <c r="Y81" s="36">
        <v>1</v>
      </c>
      <c r="Z81" s="36">
        <v>8</v>
      </c>
      <c r="AA81" s="36">
        <v>1</v>
      </c>
      <c r="AB81" s="47" t="s">
        <v>169</v>
      </c>
      <c r="AC81" s="41" t="s">
        <v>39</v>
      </c>
      <c r="AD81" s="4">
        <v>1</v>
      </c>
      <c r="AE81" s="4">
        <v>1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2</v>
      </c>
      <c r="AK81" s="2">
        <v>2023</v>
      </c>
      <c r="AL81" s="13"/>
    </row>
    <row r="82" spans="1:38" s="12" customFormat="1" ht="48">
      <c r="A82" s="48">
        <v>0</v>
      </c>
      <c r="B82" s="48">
        <v>2</v>
      </c>
      <c r="C82" s="48">
        <v>7</v>
      </c>
      <c r="D82" s="49">
        <v>0</v>
      </c>
      <c r="E82" s="49">
        <v>5</v>
      </c>
      <c r="F82" s="49">
        <v>0</v>
      </c>
      <c r="G82" s="49">
        <v>3</v>
      </c>
      <c r="H82" s="49">
        <v>1</v>
      </c>
      <c r="I82" s="49">
        <v>0</v>
      </c>
      <c r="J82" s="49">
        <v>1</v>
      </c>
      <c r="K82" s="49">
        <v>0</v>
      </c>
      <c r="L82" s="48">
        <v>1</v>
      </c>
      <c r="M82" s="48" t="s">
        <v>0</v>
      </c>
      <c r="N82" s="48">
        <v>9</v>
      </c>
      <c r="O82" s="48">
        <v>0</v>
      </c>
      <c r="P82" s="48">
        <v>3</v>
      </c>
      <c r="Q82" s="48">
        <v>6</v>
      </c>
      <c r="R82" s="64">
        <v>1</v>
      </c>
      <c r="S82" s="64">
        <v>0</v>
      </c>
      <c r="T82" s="64">
        <v>1</v>
      </c>
      <c r="U82" s="64">
        <v>0</v>
      </c>
      <c r="V82" s="64">
        <v>2</v>
      </c>
      <c r="W82" s="64">
        <v>0</v>
      </c>
      <c r="X82" s="64">
        <v>0</v>
      </c>
      <c r="Y82" s="64">
        <v>1</v>
      </c>
      <c r="Z82" s="64">
        <v>9</v>
      </c>
      <c r="AA82" s="64">
        <v>0</v>
      </c>
      <c r="AB82" s="47" t="s">
        <v>170</v>
      </c>
      <c r="AC82" s="41" t="s">
        <v>37</v>
      </c>
      <c r="AD82" s="5">
        <v>30000</v>
      </c>
      <c r="AE82" s="5">
        <v>4000</v>
      </c>
      <c r="AF82" s="4">
        <v>0</v>
      </c>
      <c r="AG82" s="4">
        <v>0</v>
      </c>
      <c r="AH82" s="4">
        <v>0</v>
      </c>
      <c r="AI82" s="4">
        <v>0</v>
      </c>
      <c r="AJ82" s="5">
        <f t="shared" si="6"/>
        <v>34000</v>
      </c>
      <c r="AK82" s="2">
        <v>2023</v>
      </c>
      <c r="AL82" s="13"/>
    </row>
    <row r="83" spans="1:38" s="12" customFormat="1" ht="24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8"/>
      <c r="M83" s="48"/>
      <c r="N83" s="48"/>
      <c r="O83" s="48"/>
      <c r="P83" s="48"/>
      <c r="Q83" s="48"/>
      <c r="R83" s="64">
        <v>1</v>
      </c>
      <c r="S83" s="64">
        <v>0</v>
      </c>
      <c r="T83" s="64">
        <v>1</v>
      </c>
      <c r="U83" s="64">
        <v>0</v>
      </c>
      <c r="V83" s="64">
        <v>2</v>
      </c>
      <c r="W83" s="64">
        <v>0</v>
      </c>
      <c r="X83" s="64">
        <v>0</v>
      </c>
      <c r="Y83" s="64">
        <v>1</v>
      </c>
      <c r="Z83" s="64">
        <v>9</v>
      </c>
      <c r="AA83" s="64">
        <v>1</v>
      </c>
      <c r="AB83" s="47" t="s">
        <v>171</v>
      </c>
      <c r="AC83" s="41" t="s">
        <v>39</v>
      </c>
      <c r="AD83" s="4">
        <v>1</v>
      </c>
      <c r="AE83" s="4">
        <v>1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2</v>
      </c>
      <c r="AK83" s="2">
        <v>2023</v>
      </c>
      <c r="AL83" s="13"/>
    </row>
    <row r="84" spans="1:38" s="12" customFormat="1" ht="15">
      <c r="A84" s="48"/>
      <c r="B84" s="48"/>
      <c r="C84" s="48"/>
      <c r="D84" s="49"/>
      <c r="E84" s="49"/>
      <c r="F84" s="49"/>
      <c r="G84" s="49"/>
      <c r="H84" s="49"/>
      <c r="I84" s="49"/>
      <c r="J84" s="49"/>
      <c r="K84" s="49"/>
      <c r="L84" s="48"/>
      <c r="M84" s="48"/>
      <c r="N84" s="48"/>
      <c r="O84" s="48"/>
      <c r="P84" s="48"/>
      <c r="Q84" s="48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47"/>
      <c r="AC84" s="41"/>
      <c r="AD84" s="4"/>
      <c r="AE84" s="4"/>
      <c r="AF84" s="4"/>
      <c r="AG84" s="4"/>
      <c r="AH84" s="4"/>
      <c r="AI84" s="4"/>
      <c r="AJ84" s="4"/>
      <c r="AK84" s="2"/>
      <c r="AL84" s="13"/>
    </row>
    <row r="85" spans="1:38" s="12" customFormat="1" ht="25.5" customHeight="1">
      <c r="A85" s="36">
        <v>0</v>
      </c>
      <c r="B85" s="36">
        <v>2</v>
      </c>
      <c r="C85" s="36">
        <v>7</v>
      </c>
      <c r="D85" s="38">
        <v>0</v>
      </c>
      <c r="E85" s="38">
        <v>5</v>
      </c>
      <c r="F85" s="38">
        <v>0</v>
      </c>
      <c r="G85" s="38">
        <v>3</v>
      </c>
      <c r="H85" s="38">
        <v>1</v>
      </c>
      <c r="I85" s="38">
        <v>0</v>
      </c>
      <c r="J85" s="38">
        <v>2</v>
      </c>
      <c r="K85" s="38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1</v>
      </c>
      <c r="S85" s="36">
        <v>0</v>
      </c>
      <c r="T85" s="36">
        <v>2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47" t="s">
        <v>113</v>
      </c>
      <c r="AC85" s="41" t="s">
        <v>37</v>
      </c>
      <c r="AD85" s="5">
        <f aca="true" t="shared" si="7" ref="AD85:AI85">AD86</f>
        <v>9087.84</v>
      </c>
      <c r="AE85" s="5">
        <f t="shared" si="7"/>
        <v>200000</v>
      </c>
      <c r="AF85" s="5">
        <f t="shared" si="7"/>
        <v>200000</v>
      </c>
      <c r="AG85" s="5">
        <f t="shared" si="7"/>
        <v>200000</v>
      </c>
      <c r="AH85" s="5">
        <f t="shared" si="7"/>
        <v>200000</v>
      </c>
      <c r="AI85" s="5">
        <f t="shared" si="7"/>
        <v>200000</v>
      </c>
      <c r="AJ85" s="5">
        <f>SUM(AD85:AI85)</f>
        <v>1009087.84</v>
      </c>
      <c r="AK85" s="2">
        <v>2027</v>
      </c>
      <c r="AL85" s="13"/>
    </row>
    <row r="86" spans="1:38" s="12" customFormat="1" ht="19.5" customHeight="1">
      <c r="A86" s="43"/>
      <c r="B86" s="43"/>
      <c r="C86" s="43"/>
      <c r="D86" s="44"/>
      <c r="E86" s="44"/>
      <c r="F86" s="44"/>
      <c r="G86" s="44"/>
      <c r="H86" s="44"/>
      <c r="I86" s="44"/>
      <c r="J86" s="44"/>
      <c r="K86" s="44"/>
      <c r="L86" s="45"/>
      <c r="M86" s="45"/>
      <c r="N86" s="45"/>
      <c r="O86" s="45"/>
      <c r="P86" s="45"/>
      <c r="Q86" s="45"/>
      <c r="R86" s="36">
        <v>1</v>
      </c>
      <c r="S86" s="36">
        <v>0</v>
      </c>
      <c r="T86" s="36">
        <v>2</v>
      </c>
      <c r="U86" s="36">
        <v>0</v>
      </c>
      <c r="V86" s="36">
        <v>1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47" t="s">
        <v>44</v>
      </c>
      <c r="AC86" s="41" t="s">
        <v>37</v>
      </c>
      <c r="AD86" s="5">
        <f aca="true" t="shared" si="8" ref="AD86:AI86">AD88</f>
        <v>9087.84</v>
      </c>
      <c r="AE86" s="5">
        <f t="shared" si="8"/>
        <v>200000</v>
      </c>
      <c r="AF86" s="5">
        <f t="shared" si="8"/>
        <v>200000</v>
      </c>
      <c r="AG86" s="5">
        <f t="shared" si="8"/>
        <v>200000</v>
      </c>
      <c r="AH86" s="5">
        <f t="shared" si="8"/>
        <v>200000</v>
      </c>
      <c r="AI86" s="5">
        <f t="shared" si="8"/>
        <v>200000</v>
      </c>
      <c r="AJ86" s="5">
        <f>SUM(AD86:AI86)</f>
        <v>1009087.84</v>
      </c>
      <c r="AK86" s="2">
        <v>2027</v>
      </c>
      <c r="AL86" s="13"/>
    </row>
    <row r="87" spans="1:38" s="12" customFormat="1" ht="24.75" customHeight="1">
      <c r="A87" s="43"/>
      <c r="B87" s="43"/>
      <c r="C87" s="43"/>
      <c r="D87" s="44"/>
      <c r="E87" s="44"/>
      <c r="F87" s="44"/>
      <c r="G87" s="44"/>
      <c r="H87" s="44"/>
      <c r="I87" s="44"/>
      <c r="J87" s="44"/>
      <c r="K87" s="44"/>
      <c r="L87" s="45"/>
      <c r="M87" s="45"/>
      <c r="N87" s="45"/>
      <c r="O87" s="45"/>
      <c r="P87" s="45"/>
      <c r="Q87" s="45"/>
      <c r="R87" s="36">
        <v>1</v>
      </c>
      <c r="S87" s="36">
        <v>0</v>
      </c>
      <c r="T87" s="36">
        <v>2</v>
      </c>
      <c r="U87" s="36">
        <v>0</v>
      </c>
      <c r="V87" s="36">
        <v>1</v>
      </c>
      <c r="W87" s="36">
        <v>0</v>
      </c>
      <c r="X87" s="36">
        <v>0</v>
      </c>
      <c r="Y87" s="36">
        <v>0</v>
      </c>
      <c r="Z87" s="36">
        <v>0</v>
      </c>
      <c r="AA87" s="36">
        <v>1</v>
      </c>
      <c r="AB87" s="47" t="s">
        <v>45</v>
      </c>
      <c r="AC87" s="41" t="s">
        <v>42</v>
      </c>
      <c r="AD87" s="5"/>
      <c r="AE87" s="5"/>
      <c r="AF87" s="5"/>
      <c r="AG87" s="5"/>
      <c r="AH87" s="5"/>
      <c r="AI87" s="5"/>
      <c r="AJ87" s="5"/>
      <c r="AK87" s="2">
        <v>2027</v>
      </c>
      <c r="AL87" s="13"/>
    </row>
    <row r="88" spans="1:38" s="12" customFormat="1" ht="24.75" customHeight="1">
      <c r="A88" s="36">
        <v>0</v>
      </c>
      <c r="B88" s="36">
        <v>2</v>
      </c>
      <c r="C88" s="36">
        <v>7</v>
      </c>
      <c r="D88" s="38">
        <v>0</v>
      </c>
      <c r="E88" s="38">
        <v>5</v>
      </c>
      <c r="F88" s="38">
        <v>0</v>
      </c>
      <c r="G88" s="38">
        <v>3</v>
      </c>
      <c r="H88" s="38">
        <v>1</v>
      </c>
      <c r="I88" s="38">
        <v>0</v>
      </c>
      <c r="J88" s="38">
        <v>2</v>
      </c>
      <c r="K88" s="38">
        <v>0</v>
      </c>
      <c r="L88" s="36">
        <v>1</v>
      </c>
      <c r="M88" s="36">
        <v>2</v>
      </c>
      <c r="N88" s="36">
        <v>0</v>
      </c>
      <c r="O88" s="36">
        <v>0</v>
      </c>
      <c r="P88" s="36">
        <v>1</v>
      </c>
      <c r="Q88" s="36" t="s">
        <v>59</v>
      </c>
      <c r="R88" s="36">
        <v>1</v>
      </c>
      <c r="S88" s="36">
        <v>0</v>
      </c>
      <c r="T88" s="36">
        <v>2</v>
      </c>
      <c r="U88" s="36">
        <v>0</v>
      </c>
      <c r="V88" s="36">
        <v>1</v>
      </c>
      <c r="W88" s="36">
        <v>0</v>
      </c>
      <c r="X88" s="36">
        <v>0</v>
      </c>
      <c r="Y88" s="36">
        <v>1</v>
      </c>
      <c r="Z88" s="36">
        <v>0</v>
      </c>
      <c r="AA88" s="36">
        <v>0</v>
      </c>
      <c r="AB88" s="47" t="s">
        <v>53</v>
      </c>
      <c r="AC88" s="41" t="s">
        <v>37</v>
      </c>
      <c r="AD88" s="5">
        <v>9087.84</v>
      </c>
      <c r="AE88" s="5">
        <v>200000</v>
      </c>
      <c r="AF88" s="5">
        <v>200000</v>
      </c>
      <c r="AG88" s="5">
        <v>200000</v>
      </c>
      <c r="AH88" s="5">
        <v>200000</v>
      </c>
      <c r="AI88" s="5">
        <v>200000</v>
      </c>
      <c r="AJ88" s="5">
        <f>SUM(AD88:AI88)</f>
        <v>1009087.84</v>
      </c>
      <c r="AK88" s="2">
        <v>2027</v>
      </c>
      <c r="AL88" s="13"/>
    </row>
    <row r="89" spans="1:38" s="12" customFormat="1" ht="27" customHeight="1">
      <c r="A89" s="43"/>
      <c r="B89" s="43"/>
      <c r="C89" s="43"/>
      <c r="D89" s="44"/>
      <c r="E89" s="44"/>
      <c r="F89" s="44"/>
      <c r="G89" s="44"/>
      <c r="H89" s="44"/>
      <c r="I89" s="44"/>
      <c r="J89" s="44"/>
      <c r="K89" s="44"/>
      <c r="L89" s="45"/>
      <c r="M89" s="45"/>
      <c r="N89" s="45"/>
      <c r="O89" s="45"/>
      <c r="P89" s="45"/>
      <c r="Q89" s="45"/>
      <c r="R89" s="36">
        <v>1</v>
      </c>
      <c r="S89" s="36">
        <v>0</v>
      </c>
      <c r="T89" s="36">
        <v>2</v>
      </c>
      <c r="U89" s="36">
        <v>0</v>
      </c>
      <c r="V89" s="36">
        <v>1</v>
      </c>
      <c r="W89" s="36">
        <v>0</v>
      </c>
      <c r="X89" s="36">
        <v>0</v>
      </c>
      <c r="Y89" s="36">
        <v>1</v>
      </c>
      <c r="Z89" s="36">
        <v>0</v>
      </c>
      <c r="AA89" s="36">
        <v>1</v>
      </c>
      <c r="AB89" s="47" t="s">
        <v>54</v>
      </c>
      <c r="AC89" s="41" t="s">
        <v>39</v>
      </c>
      <c r="AD89" s="4">
        <v>40</v>
      </c>
      <c r="AE89" s="4">
        <v>40</v>
      </c>
      <c r="AF89" s="4">
        <v>19</v>
      </c>
      <c r="AG89" s="4">
        <v>40</v>
      </c>
      <c r="AH89" s="4">
        <v>40</v>
      </c>
      <c r="AI89" s="4">
        <v>40</v>
      </c>
      <c r="AJ89" s="4">
        <v>40</v>
      </c>
      <c r="AK89" s="2">
        <v>2027</v>
      </c>
      <c r="AL89" s="13"/>
    </row>
    <row r="90" spans="1:38" s="12" customFormat="1" ht="41.25" customHeight="1">
      <c r="A90" s="43"/>
      <c r="B90" s="43"/>
      <c r="C90" s="43"/>
      <c r="D90" s="44"/>
      <c r="E90" s="44"/>
      <c r="F90" s="44"/>
      <c r="G90" s="44"/>
      <c r="H90" s="44"/>
      <c r="I90" s="44"/>
      <c r="J90" s="44"/>
      <c r="K90" s="44"/>
      <c r="L90" s="45"/>
      <c r="M90" s="45"/>
      <c r="N90" s="45"/>
      <c r="O90" s="45"/>
      <c r="P90" s="45"/>
      <c r="Q90" s="45"/>
      <c r="R90" s="36">
        <v>1</v>
      </c>
      <c r="S90" s="36">
        <v>0</v>
      </c>
      <c r="T90" s="36">
        <v>2</v>
      </c>
      <c r="U90" s="36">
        <v>0</v>
      </c>
      <c r="V90" s="36">
        <v>2</v>
      </c>
      <c r="W90" s="36">
        <v>0</v>
      </c>
      <c r="X90" s="36">
        <v>0</v>
      </c>
      <c r="Y90" s="36">
        <v>1</v>
      </c>
      <c r="Z90" s="36">
        <v>0</v>
      </c>
      <c r="AA90" s="36">
        <v>0</v>
      </c>
      <c r="AB90" s="47" t="s">
        <v>76</v>
      </c>
      <c r="AC90" s="41" t="s">
        <v>40</v>
      </c>
      <c r="AD90" s="5" t="s">
        <v>61</v>
      </c>
      <c r="AE90" s="5" t="s">
        <v>61</v>
      </c>
      <c r="AF90" s="5" t="s">
        <v>61</v>
      </c>
      <c r="AG90" s="5" t="s">
        <v>61</v>
      </c>
      <c r="AH90" s="5" t="s">
        <v>61</v>
      </c>
      <c r="AI90" s="5" t="s">
        <v>61</v>
      </c>
      <c r="AJ90" s="5"/>
      <c r="AK90" s="2">
        <v>2027</v>
      </c>
      <c r="AL90" s="13"/>
    </row>
    <row r="91" spans="1:38" s="12" customFormat="1" ht="38.25" customHeight="1">
      <c r="A91" s="43"/>
      <c r="B91" s="43"/>
      <c r="C91" s="43"/>
      <c r="D91" s="44"/>
      <c r="E91" s="44"/>
      <c r="F91" s="44"/>
      <c r="G91" s="44"/>
      <c r="H91" s="44"/>
      <c r="I91" s="44"/>
      <c r="J91" s="44"/>
      <c r="K91" s="44"/>
      <c r="L91" s="45"/>
      <c r="M91" s="45"/>
      <c r="N91" s="45"/>
      <c r="O91" s="45"/>
      <c r="P91" s="45"/>
      <c r="Q91" s="45"/>
      <c r="R91" s="36">
        <v>1</v>
      </c>
      <c r="S91" s="36">
        <v>0</v>
      </c>
      <c r="T91" s="36">
        <v>2</v>
      </c>
      <c r="U91" s="36">
        <v>0</v>
      </c>
      <c r="V91" s="36">
        <v>2</v>
      </c>
      <c r="W91" s="36">
        <v>0</v>
      </c>
      <c r="X91" s="36">
        <v>0</v>
      </c>
      <c r="Y91" s="36">
        <v>1</v>
      </c>
      <c r="Z91" s="36">
        <v>0</v>
      </c>
      <c r="AA91" s="36">
        <v>1</v>
      </c>
      <c r="AB91" s="47" t="s">
        <v>78</v>
      </c>
      <c r="AC91" s="41" t="s">
        <v>39</v>
      </c>
      <c r="AD91" s="5"/>
      <c r="AE91" s="5"/>
      <c r="AF91" s="5"/>
      <c r="AG91" s="5"/>
      <c r="AH91" s="5"/>
      <c r="AI91" s="5"/>
      <c r="AJ91" s="5"/>
      <c r="AK91" s="2">
        <v>2027</v>
      </c>
      <c r="AL91" s="13"/>
    </row>
    <row r="92" spans="1:38" s="12" customFormat="1" ht="24">
      <c r="A92" s="43"/>
      <c r="B92" s="43"/>
      <c r="C92" s="43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36">
        <v>1</v>
      </c>
      <c r="S92" s="36">
        <v>0</v>
      </c>
      <c r="T92" s="36">
        <v>2</v>
      </c>
      <c r="U92" s="36">
        <v>0</v>
      </c>
      <c r="V92" s="36">
        <v>2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47" t="s">
        <v>77</v>
      </c>
      <c r="AC92" s="41" t="s">
        <v>37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f>SUM(AD92:AI92)</f>
        <v>0</v>
      </c>
      <c r="AK92" s="2">
        <v>2027</v>
      </c>
      <c r="AL92" s="13"/>
    </row>
    <row r="93" spans="1:38" s="12" customFormat="1" ht="24">
      <c r="A93" s="43"/>
      <c r="B93" s="43"/>
      <c r="C93" s="43"/>
      <c r="D93" s="44"/>
      <c r="E93" s="44"/>
      <c r="F93" s="44"/>
      <c r="G93" s="44"/>
      <c r="H93" s="44"/>
      <c r="I93" s="44"/>
      <c r="J93" s="44"/>
      <c r="K93" s="44"/>
      <c r="L93" s="45"/>
      <c r="M93" s="45"/>
      <c r="N93" s="45"/>
      <c r="O93" s="45"/>
      <c r="P93" s="45"/>
      <c r="Q93" s="45"/>
      <c r="R93" s="36">
        <v>1</v>
      </c>
      <c r="S93" s="36">
        <v>0</v>
      </c>
      <c r="T93" s="36">
        <v>2</v>
      </c>
      <c r="U93" s="36">
        <v>0</v>
      </c>
      <c r="V93" s="36">
        <v>2</v>
      </c>
      <c r="W93" s="36">
        <v>0</v>
      </c>
      <c r="X93" s="36">
        <v>0</v>
      </c>
      <c r="Y93" s="36">
        <v>0</v>
      </c>
      <c r="Z93" s="36">
        <v>0</v>
      </c>
      <c r="AA93" s="36">
        <v>1</v>
      </c>
      <c r="AB93" s="47" t="s">
        <v>67</v>
      </c>
      <c r="AC93" s="41" t="s">
        <v>39</v>
      </c>
      <c r="AD93" s="5"/>
      <c r="AE93" s="5"/>
      <c r="AF93" s="5"/>
      <c r="AG93" s="5"/>
      <c r="AH93" s="5"/>
      <c r="AI93" s="5"/>
      <c r="AJ93" s="5"/>
      <c r="AK93" s="2">
        <v>2027</v>
      </c>
      <c r="AL93" s="13"/>
    </row>
    <row r="94" spans="1:38" s="12" customFormat="1" ht="24.75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45"/>
      <c r="P94" s="45"/>
      <c r="Q94" s="45"/>
      <c r="R94" s="36">
        <v>1</v>
      </c>
      <c r="S94" s="36">
        <v>0</v>
      </c>
      <c r="T94" s="36">
        <v>2</v>
      </c>
      <c r="U94" s="36">
        <v>0</v>
      </c>
      <c r="V94" s="36">
        <v>2</v>
      </c>
      <c r="W94" s="36">
        <v>0</v>
      </c>
      <c r="X94" s="36">
        <v>0</v>
      </c>
      <c r="Y94" s="36">
        <v>1</v>
      </c>
      <c r="Z94" s="36">
        <v>0</v>
      </c>
      <c r="AA94" s="36">
        <v>0</v>
      </c>
      <c r="AB94" s="51" t="s">
        <v>63</v>
      </c>
      <c r="AC94" s="41" t="s">
        <v>40</v>
      </c>
      <c r="AD94" s="5" t="s">
        <v>61</v>
      </c>
      <c r="AE94" s="5" t="s">
        <v>61</v>
      </c>
      <c r="AF94" s="5" t="s">
        <v>61</v>
      </c>
      <c r="AG94" s="5" t="s">
        <v>61</v>
      </c>
      <c r="AH94" s="5" t="s">
        <v>61</v>
      </c>
      <c r="AI94" s="5" t="s">
        <v>61</v>
      </c>
      <c r="AJ94" s="5"/>
      <c r="AK94" s="2">
        <v>2027</v>
      </c>
      <c r="AL94" s="13"/>
    </row>
    <row r="95" spans="1:38" s="12" customFormat="1" ht="24.75">
      <c r="A95" s="43"/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5"/>
      <c r="O95" s="45"/>
      <c r="P95" s="45"/>
      <c r="Q95" s="45"/>
      <c r="R95" s="36">
        <v>1</v>
      </c>
      <c r="S95" s="36">
        <v>0</v>
      </c>
      <c r="T95" s="36">
        <v>2</v>
      </c>
      <c r="U95" s="36">
        <v>0</v>
      </c>
      <c r="V95" s="36">
        <v>2</v>
      </c>
      <c r="W95" s="36">
        <v>0</v>
      </c>
      <c r="X95" s="36">
        <v>0</v>
      </c>
      <c r="Y95" s="36">
        <v>1</v>
      </c>
      <c r="Z95" s="36">
        <v>0</v>
      </c>
      <c r="AA95" s="36">
        <v>1</v>
      </c>
      <c r="AB95" s="51" t="s">
        <v>64</v>
      </c>
      <c r="AC95" s="41" t="s">
        <v>39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5"/>
      <c r="AK95" s="2">
        <v>2027</v>
      </c>
      <c r="AL95" s="13"/>
    </row>
    <row r="96" spans="1:38" s="12" customFormat="1" ht="24.75">
      <c r="A96" s="43"/>
      <c r="B96" s="43"/>
      <c r="C96" s="43"/>
      <c r="D96" s="44"/>
      <c r="E96" s="44"/>
      <c r="F96" s="44"/>
      <c r="G96" s="44"/>
      <c r="H96" s="44"/>
      <c r="I96" s="44"/>
      <c r="J96" s="44"/>
      <c r="K96" s="44"/>
      <c r="L96" s="45"/>
      <c r="M96" s="45"/>
      <c r="N96" s="45"/>
      <c r="O96" s="45"/>
      <c r="P96" s="45"/>
      <c r="Q96" s="45"/>
      <c r="R96" s="36">
        <v>1</v>
      </c>
      <c r="S96" s="36">
        <v>0</v>
      </c>
      <c r="T96" s="36">
        <v>2</v>
      </c>
      <c r="U96" s="36">
        <v>0</v>
      </c>
      <c r="V96" s="36">
        <v>2</v>
      </c>
      <c r="W96" s="36">
        <v>0</v>
      </c>
      <c r="X96" s="36">
        <v>0</v>
      </c>
      <c r="Y96" s="36">
        <v>2</v>
      </c>
      <c r="Z96" s="36">
        <v>0</v>
      </c>
      <c r="AA96" s="36">
        <v>0</v>
      </c>
      <c r="AB96" s="51" t="s">
        <v>68</v>
      </c>
      <c r="AC96" s="41" t="s">
        <v>40</v>
      </c>
      <c r="AD96" s="5" t="s">
        <v>61</v>
      </c>
      <c r="AE96" s="5" t="s">
        <v>61</v>
      </c>
      <c r="AF96" s="5" t="s">
        <v>61</v>
      </c>
      <c r="AG96" s="5" t="s">
        <v>61</v>
      </c>
      <c r="AH96" s="5" t="s">
        <v>61</v>
      </c>
      <c r="AI96" s="5" t="s">
        <v>61</v>
      </c>
      <c r="AJ96" s="5"/>
      <c r="AK96" s="2">
        <v>2027</v>
      </c>
      <c r="AL96" s="13"/>
    </row>
    <row r="97" spans="1:38" s="12" customFormat="1" ht="24.75">
      <c r="A97" s="43"/>
      <c r="B97" s="43"/>
      <c r="C97" s="43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36">
        <v>1</v>
      </c>
      <c r="S97" s="36">
        <v>0</v>
      </c>
      <c r="T97" s="36">
        <v>2</v>
      </c>
      <c r="U97" s="36">
        <v>0</v>
      </c>
      <c r="V97" s="36">
        <v>2</v>
      </c>
      <c r="W97" s="36">
        <v>0</v>
      </c>
      <c r="X97" s="36">
        <v>0</v>
      </c>
      <c r="Y97" s="36">
        <v>2</v>
      </c>
      <c r="Z97" s="36">
        <v>0</v>
      </c>
      <c r="AA97" s="36">
        <v>1</v>
      </c>
      <c r="AB97" s="51" t="s">
        <v>69</v>
      </c>
      <c r="AC97" s="41" t="s">
        <v>39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5"/>
      <c r="AK97" s="2">
        <v>2027</v>
      </c>
      <c r="AL97" s="13"/>
    </row>
    <row r="98" spans="1:38" s="12" customFormat="1" ht="14.25" customHeight="1">
      <c r="A98" s="43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47"/>
      <c r="AC98" s="41"/>
      <c r="AD98" s="5"/>
      <c r="AE98" s="5"/>
      <c r="AF98" s="5"/>
      <c r="AG98" s="5"/>
      <c r="AH98" s="5"/>
      <c r="AI98" s="5"/>
      <c r="AJ98" s="5"/>
      <c r="AK98" s="2">
        <v>2027</v>
      </c>
      <c r="AL98" s="13"/>
    </row>
    <row r="99" spans="1:38" s="12" customFormat="1" ht="25.5" customHeight="1">
      <c r="A99" s="36">
        <v>0</v>
      </c>
      <c r="B99" s="36">
        <v>2</v>
      </c>
      <c r="C99" s="36">
        <v>7</v>
      </c>
      <c r="D99" s="38">
        <v>0</v>
      </c>
      <c r="E99" s="38">
        <v>5</v>
      </c>
      <c r="F99" s="38">
        <v>0</v>
      </c>
      <c r="G99" s="38">
        <v>3</v>
      </c>
      <c r="H99" s="38">
        <v>1</v>
      </c>
      <c r="I99" s="38">
        <v>0</v>
      </c>
      <c r="J99" s="38">
        <v>3</v>
      </c>
      <c r="K99" s="38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1</v>
      </c>
      <c r="S99" s="36">
        <v>0</v>
      </c>
      <c r="T99" s="36">
        <v>3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47" t="s">
        <v>114</v>
      </c>
      <c r="AC99" s="41" t="s">
        <v>37</v>
      </c>
      <c r="AD99" s="5">
        <f aca="true" t="shared" si="9" ref="AD99:AI99">AD100+AD109</f>
        <v>14790500.030000001</v>
      </c>
      <c r="AE99" s="5">
        <f t="shared" si="9"/>
        <v>12129360</v>
      </c>
      <c r="AF99" s="5">
        <f t="shared" si="9"/>
        <v>12129360</v>
      </c>
      <c r="AG99" s="5">
        <f t="shared" si="9"/>
        <v>12129360</v>
      </c>
      <c r="AH99" s="5">
        <f t="shared" si="9"/>
        <v>12129360</v>
      </c>
      <c r="AI99" s="5">
        <f t="shared" si="9"/>
        <v>12129360</v>
      </c>
      <c r="AJ99" s="5">
        <f>SUM(AD99:AI99)</f>
        <v>75437300.03</v>
      </c>
      <c r="AK99" s="2">
        <v>2027</v>
      </c>
      <c r="AL99" s="13"/>
    </row>
    <row r="100" spans="1:38" s="12" customFormat="1" ht="24.75" customHeight="1">
      <c r="A100" s="43"/>
      <c r="B100" s="43"/>
      <c r="C100" s="43"/>
      <c r="D100" s="44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36">
        <v>1</v>
      </c>
      <c r="S100" s="36">
        <v>0</v>
      </c>
      <c r="T100" s="36">
        <v>3</v>
      </c>
      <c r="U100" s="36">
        <v>0</v>
      </c>
      <c r="V100" s="36">
        <v>1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47" t="s">
        <v>47</v>
      </c>
      <c r="AC100" s="41" t="s">
        <v>37</v>
      </c>
      <c r="AD100" s="5">
        <f aca="true" t="shared" si="10" ref="AD100:AI100">AD102</f>
        <v>12700708.32</v>
      </c>
      <c r="AE100" s="5">
        <f t="shared" si="10"/>
        <v>10447240</v>
      </c>
      <c r="AF100" s="5">
        <f t="shared" si="10"/>
        <v>10447240</v>
      </c>
      <c r="AG100" s="5">
        <f t="shared" si="10"/>
        <v>10447240</v>
      </c>
      <c r="AH100" s="5">
        <f t="shared" si="10"/>
        <v>10447240</v>
      </c>
      <c r="AI100" s="5">
        <f t="shared" si="10"/>
        <v>10447240</v>
      </c>
      <c r="AJ100" s="5">
        <f>SUM(AD100:AI100)</f>
        <v>64936908.32</v>
      </c>
      <c r="AK100" s="2">
        <v>2027</v>
      </c>
      <c r="AL100" s="13"/>
    </row>
    <row r="101" spans="1:69" s="12" customFormat="1" ht="24">
      <c r="A101" s="43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36">
        <v>1</v>
      </c>
      <c r="S101" s="36">
        <v>0</v>
      </c>
      <c r="T101" s="36">
        <v>3</v>
      </c>
      <c r="U101" s="36">
        <v>0</v>
      </c>
      <c r="V101" s="36">
        <v>1</v>
      </c>
      <c r="W101" s="36">
        <v>0</v>
      </c>
      <c r="X101" s="36">
        <v>0</v>
      </c>
      <c r="Y101" s="36">
        <v>0</v>
      </c>
      <c r="Z101" s="36">
        <v>0</v>
      </c>
      <c r="AA101" s="36">
        <v>1</v>
      </c>
      <c r="AB101" s="47" t="s">
        <v>66</v>
      </c>
      <c r="AC101" s="41" t="s">
        <v>39</v>
      </c>
      <c r="AD101" s="52">
        <v>5</v>
      </c>
      <c r="AE101" s="52">
        <v>4</v>
      </c>
      <c r="AF101" s="52">
        <v>4</v>
      </c>
      <c r="AG101" s="52">
        <v>3</v>
      </c>
      <c r="AH101" s="52">
        <v>3</v>
      </c>
      <c r="AI101" s="52">
        <v>4</v>
      </c>
      <c r="AJ101" s="52">
        <f>SUM(AD101:AI101)</f>
        <v>23</v>
      </c>
      <c r="AK101" s="2">
        <v>2027</v>
      </c>
      <c r="AL101" s="23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1:69" s="12" customFormat="1" ht="24">
      <c r="A102" s="36">
        <v>0</v>
      </c>
      <c r="B102" s="36">
        <v>2</v>
      </c>
      <c r="C102" s="36">
        <v>7</v>
      </c>
      <c r="D102" s="38">
        <v>0</v>
      </c>
      <c r="E102" s="38">
        <v>5</v>
      </c>
      <c r="F102" s="38">
        <v>0</v>
      </c>
      <c r="G102" s="38">
        <v>3</v>
      </c>
      <c r="H102" s="38">
        <v>1</v>
      </c>
      <c r="I102" s="38">
        <v>0</v>
      </c>
      <c r="J102" s="38">
        <v>3</v>
      </c>
      <c r="K102" s="38">
        <v>0</v>
      </c>
      <c r="L102" s="36">
        <v>1</v>
      </c>
      <c r="M102" s="36">
        <v>2</v>
      </c>
      <c r="N102" s="36">
        <v>0</v>
      </c>
      <c r="O102" s="36">
        <v>0</v>
      </c>
      <c r="P102" s="36">
        <v>1</v>
      </c>
      <c r="Q102" s="36" t="s">
        <v>59</v>
      </c>
      <c r="R102" s="36">
        <v>1</v>
      </c>
      <c r="S102" s="36">
        <v>0</v>
      </c>
      <c r="T102" s="36">
        <v>3</v>
      </c>
      <c r="U102" s="36">
        <v>0</v>
      </c>
      <c r="V102" s="36">
        <v>1</v>
      </c>
      <c r="W102" s="36">
        <v>0</v>
      </c>
      <c r="X102" s="36">
        <v>0</v>
      </c>
      <c r="Y102" s="36">
        <v>1</v>
      </c>
      <c r="Z102" s="36">
        <v>0</v>
      </c>
      <c r="AA102" s="36">
        <v>0</v>
      </c>
      <c r="AB102" s="47" t="s">
        <v>7</v>
      </c>
      <c r="AC102" s="41" t="s">
        <v>37</v>
      </c>
      <c r="AD102" s="6">
        <f aca="true" t="shared" si="11" ref="AD102:AI102">AD103+AD105</f>
        <v>12700708.32</v>
      </c>
      <c r="AE102" s="6">
        <f t="shared" si="11"/>
        <v>10447240</v>
      </c>
      <c r="AF102" s="6">
        <f t="shared" si="11"/>
        <v>10447240</v>
      </c>
      <c r="AG102" s="6">
        <f t="shared" si="11"/>
        <v>10447240</v>
      </c>
      <c r="AH102" s="6">
        <f t="shared" si="11"/>
        <v>10447240</v>
      </c>
      <c r="AI102" s="6">
        <f t="shared" si="11"/>
        <v>10447240</v>
      </c>
      <c r="AJ102" s="6">
        <f>SUM(AD102:AI102)</f>
        <v>64936908.32</v>
      </c>
      <c r="AK102" s="2">
        <v>2027</v>
      </c>
      <c r="AL102" s="23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1:69" s="12" customFormat="1" ht="24">
      <c r="A103" s="36"/>
      <c r="B103" s="36"/>
      <c r="C103" s="36"/>
      <c r="D103" s="38"/>
      <c r="E103" s="38"/>
      <c r="F103" s="38"/>
      <c r="G103" s="38"/>
      <c r="H103" s="38"/>
      <c r="I103" s="38"/>
      <c r="J103" s="38"/>
      <c r="K103" s="38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47" t="s">
        <v>10</v>
      </c>
      <c r="AC103" s="41" t="s">
        <v>37</v>
      </c>
      <c r="AD103" s="6">
        <v>7602306</v>
      </c>
      <c r="AE103" s="6">
        <v>7602306</v>
      </c>
      <c r="AF103" s="6">
        <v>7602306</v>
      </c>
      <c r="AG103" s="6">
        <v>7602306</v>
      </c>
      <c r="AH103" s="6">
        <v>7602306</v>
      </c>
      <c r="AI103" s="6">
        <v>7602306</v>
      </c>
      <c r="AJ103" s="6">
        <f>SUM(AD103:AI103)</f>
        <v>45613836</v>
      </c>
      <c r="AK103" s="2">
        <v>2027</v>
      </c>
      <c r="AL103" s="23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1:69" s="12" customFormat="1" ht="24">
      <c r="A104" s="36"/>
      <c r="B104" s="36"/>
      <c r="C104" s="36"/>
      <c r="D104" s="38"/>
      <c r="E104" s="38"/>
      <c r="F104" s="38"/>
      <c r="G104" s="38"/>
      <c r="H104" s="38"/>
      <c r="I104" s="38"/>
      <c r="J104" s="38"/>
      <c r="K104" s="38"/>
      <c r="L104" s="36"/>
      <c r="M104" s="36"/>
      <c r="N104" s="36"/>
      <c r="O104" s="36"/>
      <c r="P104" s="36"/>
      <c r="Q104" s="36"/>
      <c r="R104" s="36">
        <v>1</v>
      </c>
      <c r="S104" s="36">
        <v>0</v>
      </c>
      <c r="T104" s="36">
        <v>3</v>
      </c>
      <c r="U104" s="36">
        <v>0</v>
      </c>
      <c r="V104" s="36">
        <v>1</v>
      </c>
      <c r="W104" s="36">
        <v>0</v>
      </c>
      <c r="X104" s="36">
        <v>0</v>
      </c>
      <c r="Y104" s="36">
        <v>1</v>
      </c>
      <c r="Z104" s="36">
        <v>0</v>
      </c>
      <c r="AA104" s="36">
        <v>1</v>
      </c>
      <c r="AB104" s="47" t="s">
        <v>8</v>
      </c>
      <c r="AC104" s="41" t="s">
        <v>51</v>
      </c>
      <c r="AD104" s="52">
        <v>71.4</v>
      </c>
      <c r="AE104" s="52">
        <v>71.4</v>
      </c>
      <c r="AF104" s="52">
        <v>71.4</v>
      </c>
      <c r="AG104" s="52">
        <v>71.4</v>
      </c>
      <c r="AH104" s="52">
        <v>71.4</v>
      </c>
      <c r="AI104" s="52">
        <v>71.4</v>
      </c>
      <c r="AJ104" s="6"/>
      <c r="AK104" s="2">
        <v>2027</v>
      </c>
      <c r="AL104" s="23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1:69" s="12" customFormat="1" ht="24">
      <c r="A105" s="36"/>
      <c r="B105" s="36"/>
      <c r="C105" s="36"/>
      <c r="D105" s="38"/>
      <c r="E105" s="38"/>
      <c r="F105" s="38"/>
      <c r="G105" s="38"/>
      <c r="H105" s="38"/>
      <c r="I105" s="38"/>
      <c r="J105" s="38"/>
      <c r="K105" s="38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47" t="s">
        <v>11</v>
      </c>
      <c r="AC105" s="41" t="s">
        <v>37</v>
      </c>
      <c r="AD105" s="6">
        <v>5098402.32</v>
      </c>
      <c r="AE105" s="6">
        <v>2844934</v>
      </c>
      <c r="AF105" s="6">
        <v>2844934</v>
      </c>
      <c r="AG105" s="6">
        <v>2844934</v>
      </c>
      <c r="AH105" s="6">
        <v>2844934</v>
      </c>
      <c r="AI105" s="6">
        <v>2844934</v>
      </c>
      <c r="AJ105" s="6">
        <f>SUM(AD105:AI105)</f>
        <v>19323072.32</v>
      </c>
      <c r="AK105" s="2">
        <v>2027</v>
      </c>
      <c r="AL105" s="23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</row>
    <row r="106" spans="1:69" s="12" customFormat="1" ht="26.25" customHeight="1">
      <c r="A106" s="43"/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36">
        <v>1</v>
      </c>
      <c r="S106" s="36">
        <v>0</v>
      </c>
      <c r="T106" s="36">
        <v>3</v>
      </c>
      <c r="U106" s="36">
        <v>0</v>
      </c>
      <c r="V106" s="36">
        <v>1</v>
      </c>
      <c r="W106" s="36">
        <v>0</v>
      </c>
      <c r="X106" s="36">
        <v>0</v>
      </c>
      <c r="Y106" s="36">
        <v>1</v>
      </c>
      <c r="Z106" s="36">
        <v>0</v>
      </c>
      <c r="AA106" s="36">
        <v>2</v>
      </c>
      <c r="AB106" s="47" t="s">
        <v>9</v>
      </c>
      <c r="AC106" s="41" t="s">
        <v>51</v>
      </c>
      <c r="AD106" s="52">
        <v>208.86</v>
      </c>
      <c r="AE106" s="52">
        <v>208.86</v>
      </c>
      <c r="AF106" s="52">
        <v>208.86</v>
      </c>
      <c r="AG106" s="52">
        <v>208.86</v>
      </c>
      <c r="AH106" s="52">
        <v>208.86</v>
      </c>
      <c r="AI106" s="52">
        <v>208.86</v>
      </c>
      <c r="AJ106" s="52"/>
      <c r="AK106" s="2">
        <v>2027</v>
      </c>
      <c r="AL106" s="23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</row>
    <row r="107" spans="1:69" s="12" customFormat="1" ht="36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6">
        <v>1</v>
      </c>
      <c r="S107" s="36">
        <v>0</v>
      </c>
      <c r="T107" s="36">
        <v>3</v>
      </c>
      <c r="U107" s="36">
        <v>0</v>
      </c>
      <c r="V107" s="36">
        <v>1</v>
      </c>
      <c r="W107" s="36">
        <v>0</v>
      </c>
      <c r="X107" s="36">
        <v>0</v>
      </c>
      <c r="Y107" s="36">
        <v>2</v>
      </c>
      <c r="Z107" s="36">
        <v>0</v>
      </c>
      <c r="AA107" s="36">
        <v>0</v>
      </c>
      <c r="AB107" s="51" t="s">
        <v>115</v>
      </c>
      <c r="AC107" s="36" t="s">
        <v>40</v>
      </c>
      <c r="AD107" s="48" t="s">
        <v>61</v>
      </c>
      <c r="AE107" s="48" t="s">
        <v>61</v>
      </c>
      <c r="AF107" s="48" t="s">
        <v>61</v>
      </c>
      <c r="AG107" s="48" t="s">
        <v>61</v>
      </c>
      <c r="AH107" s="48" t="s">
        <v>61</v>
      </c>
      <c r="AI107" s="48" t="s">
        <v>61</v>
      </c>
      <c r="AJ107" s="6"/>
      <c r="AK107" s="2">
        <v>2027</v>
      </c>
      <c r="AL107" s="23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</row>
    <row r="108" spans="1:69" s="12" customFormat="1" ht="36.75">
      <c r="A108" s="43"/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36">
        <v>1</v>
      </c>
      <c r="S108" s="36">
        <v>0</v>
      </c>
      <c r="T108" s="36">
        <v>3</v>
      </c>
      <c r="U108" s="36">
        <v>0</v>
      </c>
      <c r="V108" s="36">
        <v>1</v>
      </c>
      <c r="W108" s="36">
        <v>0</v>
      </c>
      <c r="X108" s="36">
        <v>0</v>
      </c>
      <c r="Y108" s="36">
        <v>2</v>
      </c>
      <c r="Z108" s="36">
        <v>0</v>
      </c>
      <c r="AA108" s="36">
        <v>1</v>
      </c>
      <c r="AB108" s="51" t="s">
        <v>116</v>
      </c>
      <c r="AC108" s="41" t="s">
        <v>39</v>
      </c>
      <c r="AD108" s="52">
        <v>1</v>
      </c>
      <c r="AE108" s="52">
        <v>1</v>
      </c>
      <c r="AF108" s="52">
        <v>1</v>
      </c>
      <c r="AG108" s="52">
        <v>1</v>
      </c>
      <c r="AH108" s="52">
        <v>1</v>
      </c>
      <c r="AI108" s="52">
        <v>1</v>
      </c>
      <c r="AJ108" s="52">
        <f>SUM(AD108:AI108)</f>
        <v>6</v>
      </c>
      <c r="AK108" s="2">
        <v>2027</v>
      </c>
      <c r="AL108" s="23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</row>
    <row r="109" spans="1:37" s="54" customFormat="1" ht="2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6">
        <v>1</v>
      </c>
      <c r="S109" s="36">
        <v>0</v>
      </c>
      <c r="T109" s="36">
        <v>3</v>
      </c>
      <c r="U109" s="36">
        <v>0</v>
      </c>
      <c r="V109" s="36">
        <v>2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51" t="s">
        <v>72</v>
      </c>
      <c r="AC109" s="41" t="s">
        <v>37</v>
      </c>
      <c r="AD109" s="53">
        <f>AD115+AD120+AD121+AD123+AD125+AD127+AD129</f>
        <v>2089791.7100000002</v>
      </c>
      <c r="AE109" s="53">
        <f>AE115+AE120+AE121+AE123+AE125+AE127+AE129</f>
        <v>1682120</v>
      </c>
      <c r="AF109" s="53">
        <f>AF115</f>
        <v>1682120</v>
      </c>
      <c r="AG109" s="53">
        <f>AG115+AG120</f>
        <v>1682120</v>
      </c>
      <c r="AH109" s="53">
        <f>AH115+AH120</f>
        <v>1682120</v>
      </c>
      <c r="AI109" s="53">
        <f>AI115+AI120</f>
        <v>1682120</v>
      </c>
      <c r="AJ109" s="53">
        <f>SUM(AD109:AI109)</f>
        <v>10500391.71</v>
      </c>
      <c r="AK109" s="2">
        <v>2027</v>
      </c>
    </row>
    <row r="110" spans="1:37" s="54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6">
        <v>1</v>
      </c>
      <c r="S110" s="36">
        <v>0</v>
      </c>
      <c r="T110" s="36">
        <v>3</v>
      </c>
      <c r="U110" s="36">
        <v>0</v>
      </c>
      <c r="V110" s="36">
        <v>2</v>
      </c>
      <c r="W110" s="36">
        <v>0</v>
      </c>
      <c r="X110" s="36">
        <v>0</v>
      </c>
      <c r="Y110" s="36">
        <v>0</v>
      </c>
      <c r="Z110" s="36">
        <v>0</v>
      </c>
      <c r="AA110" s="36">
        <v>1</v>
      </c>
      <c r="AB110" s="51" t="s">
        <v>65</v>
      </c>
      <c r="AC110" s="7" t="s">
        <v>38</v>
      </c>
      <c r="AD110" s="8"/>
      <c r="AE110" s="8"/>
      <c r="AF110" s="8"/>
      <c r="AG110" s="8"/>
      <c r="AH110" s="8"/>
      <c r="AI110" s="8"/>
      <c r="AJ110" s="8"/>
      <c r="AK110" s="2">
        <v>2027</v>
      </c>
    </row>
    <row r="111" spans="1:37" s="54" customFormat="1" ht="36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6">
        <v>1</v>
      </c>
      <c r="S111" s="36">
        <v>0</v>
      </c>
      <c r="T111" s="36">
        <v>3</v>
      </c>
      <c r="U111" s="36">
        <v>0</v>
      </c>
      <c r="V111" s="36">
        <v>2</v>
      </c>
      <c r="W111" s="36">
        <v>0</v>
      </c>
      <c r="X111" s="36">
        <v>0</v>
      </c>
      <c r="Y111" s="36">
        <v>1</v>
      </c>
      <c r="Z111" s="36">
        <v>0</v>
      </c>
      <c r="AA111" s="36">
        <v>0</v>
      </c>
      <c r="AB111" s="51" t="s">
        <v>60</v>
      </c>
      <c r="AC111" s="36" t="s">
        <v>40</v>
      </c>
      <c r="AD111" s="48" t="s">
        <v>61</v>
      </c>
      <c r="AE111" s="48" t="s">
        <v>61</v>
      </c>
      <c r="AF111" s="48" t="s">
        <v>61</v>
      </c>
      <c r="AG111" s="48" t="s">
        <v>61</v>
      </c>
      <c r="AH111" s="48" t="s">
        <v>61</v>
      </c>
      <c r="AI111" s="48" t="s">
        <v>61</v>
      </c>
      <c r="AJ111" s="48"/>
      <c r="AK111" s="2">
        <v>2027</v>
      </c>
    </row>
    <row r="112" spans="1:37" s="54" customFormat="1" ht="36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6">
        <v>1</v>
      </c>
      <c r="S112" s="36">
        <v>0</v>
      </c>
      <c r="T112" s="36">
        <v>3</v>
      </c>
      <c r="U112" s="36">
        <v>0</v>
      </c>
      <c r="V112" s="36">
        <v>2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51" t="s">
        <v>62</v>
      </c>
      <c r="AC112" s="48" t="s">
        <v>39</v>
      </c>
      <c r="AD112" s="48">
        <v>2</v>
      </c>
      <c r="AE112" s="48">
        <v>2</v>
      </c>
      <c r="AF112" s="48">
        <v>2</v>
      </c>
      <c r="AG112" s="48">
        <v>2</v>
      </c>
      <c r="AH112" s="48">
        <v>2</v>
      </c>
      <c r="AI112" s="48">
        <v>2</v>
      </c>
      <c r="AJ112" s="8"/>
      <c r="AK112" s="2">
        <v>2027</v>
      </c>
    </row>
    <row r="113" spans="1:37" s="54" customFormat="1" ht="24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6">
        <v>1</v>
      </c>
      <c r="S113" s="36">
        <v>0</v>
      </c>
      <c r="T113" s="36">
        <v>3</v>
      </c>
      <c r="U113" s="36">
        <v>0</v>
      </c>
      <c r="V113" s="36">
        <v>2</v>
      </c>
      <c r="W113" s="36">
        <v>0</v>
      </c>
      <c r="X113" s="36">
        <v>0</v>
      </c>
      <c r="Y113" s="36">
        <v>2</v>
      </c>
      <c r="Z113" s="36">
        <v>0</v>
      </c>
      <c r="AA113" s="36">
        <v>0</v>
      </c>
      <c r="AB113" s="51" t="s">
        <v>70</v>
      </c>
      <c r="AC113" s="48" t="s">
        <v>40</v>
      </c>
      <c r="AD113" s="48" t="s">
        <v>61</v>
      </c>
      <c r="AE113" s="48" t="s">
        <v>61</v>
      </c>
      <c r="AF113" s="48" t="s">
        <v>61</v>
      </c>
      <c r="AG113" s="48" t="s">
        <v>61</v>
      </c>
      <c r="AH113" s="48" t="s">
        <v>61</v>
      </c>
      <c r="AI113" s="48" t="s">
        <v>61</v>
      </c>
      <c r="AJ113" s="8"/>
      <c r="AK113" s="2">
        <v>2027</v>
      </c>
    </row>
    <row r="114" spans="1:37" s="54" customFormat="1" ht="36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36">
        <v>1</v>
      </c>
      <c r="S114" s="36">
        <v>0</v>
      </c>
      <c r="T114" s="36">
        <v>3</v>
      </c>
      <c r="U114" s="36">
        <v>0</v>
      </c>
      <c r="V114" s="36">
        <v>2</v>
      </c>
      <c r="W114" s="36">
        <v>0</v>
      </c>
      <c r="X114" s="36">
        <v>0</v>
      </c>
      <c r="Y114" s="36">
        <v>2</v>
      </c>
      <c r="Z114" s="36">
        <v>0</v>
      </c>
      <c r="AA114" s="36">
        <v>1</v>
      </c>
      <c r="AB114" s="51" t="s">
        <v>71</v>
      </c>
      <c r="AC114" s="48" t="s">
        <v>39</v>
      </c>
      <c r="AD114" s="48">
        <v>1</v>
      </c>
      <c r="AE114" s="48">
        <v>1</v>
      </c>
      <c r="AF114" s="48">
        <v>1</v>
      </c>
      <c r="AG114" s="48">
        <v>1</v>
      </c>
      <c r="AH114" s="48">
        <v>1</v>
      </c>
      <c r="AI114" s="48">
        <v>1</v>
      </c>
      <c r="AJ114" s="8"/>
      <c r="AK114" s="2">
        <v>2027</v>
      </c>
    </row>
    <row r="115" spans="1:37" s="12" customFormat="1" ht="24">
      <c r="A115" s="36">
        <v>0</v>
      </c>
      <c r="B115" s="36">
        <v>2</v>
      </c>
      <c r="C115" s="36">
        <v>7</v>
      </c>
      <c r="D115" s="38">
        <v>0</v>
      </c>
      <c r="E115" s="38">
        <v>5</v>
      </c>
      <c r="F115" s="38">
        <v>0</v>
      </c>
      <c r="G115" s="38">
        <v>3</v>
      </c>
      <c r="H115" s="38">
        <v>1</v>
      </c>
      <c r="I115" s="38">
        <v>0</v>
      </c>
      <c r="J115" s="38">
        <v>3</v>
      </c>
      <c r="K115" s="38">
        <v>0</v>
      </c>
      <c r="L115" s="36">
        <v>2</v>
      </c>
      <c r="M115" s="36">
        <v>2</v>
      </c>
      <c r="N115" s="36">
        <v>0</v>
      </c>
      <c r="O115" s="36">
        <v>0</v>
      </c>
      <c r="P115" s="36">
        <v>1</v>
      </c>
      <c r="Q115" s="36" t="s">
        <v>59</v>
      </c>
      <c r="R115" s="36">
        <v>1</v>
      </c>
      <c r="S115" s="36">
        <v>0</v>
      </c>
      <c r="T115" s="36">
        <v>3</v>
      </c>
      <c r="U115" s="36">
        <v>0</v>
      </c>
      <c r="V115" s="36">
        <v>1</v>
      </c>
      <c r="W115" s="36">
        <v>0</v>
      </c>
      <c r="X115" s="36">
        <v>0</v>
      </c>
      <c r="Y115" s="36">
        <v>3</v>
      </c>
      <c r="Z115" s="36">
        <v>0</v>
      </c>
      <c r="AA115" s="36">
        <v>0</v>
      </c>
      <c r="AB115" s="47" t="s">
        <v>73</v>
      </c>
      <c r="AC115" s="41" t="s">
        <v>37</v>
      </c>
      <c r="AD115" s="6">
        <f aca="true" t="shared" si="12" ref="AD115:AI115">AD117+AD118</f>
        <v>1657997.01</v>
      </c>
      <c r="AE115" s="6">
        <f t="shared" si="12"/>
        <v>1421520</v>
      </c>
      <c r="AF115" s="6">
        <f t="shared" si="12"/>
        <v>1682120</v>
      </c>
      <c r="AG115" s="6">
        <f t="shared" si="12"/>
        <v>1682120</v>
      </c>
      <c r="AH115" s="6">
        <f t="shared" si="12"/>
        <v>1682120</v>
      </c>
      <c r="AI115" s="6">
        <f t="shared" si="12"/>
        <v>1682120</v>
      </c>
      <c r="AJ115" s="6">
        <f>SUM(AD115:AI115)</f>
        <v>9807997.01</v>
      </c>
      <c r="AK115" s="2">
        <v>2027</v>
      </c>
    </row>
    <row r="116" spans="1:37" s="12" customFormat="1" ht="15">
      <c r="A116" s="43"/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10" t="s">
        <v>48</v>
      </c>
      <c r="AC116" s="41"/>
      <c r="AD116" s="52"/>
      <c r="AE116" s="52"/>
      <c r="AF116" s="52"/>
      <c r="AG116" s="52"/>
      <c r="AH116" s="52"/>
      <c r="AI116" s="52"/>
      <c r="AJ116" s="52"/>
      <c r="AK116" s="2">
        <v>2027</v>
      </c>
    </row>
    <row r="117" spans="1:37" s="12" customFormat="1" ht="15">
      <c r="A117" s="43"/>
      <c r="B117" s="43"/>
      <c r="C117" s="43"/>
      <c r="D117" s="44"/>
      <c r="E117" s="44"/>
      <c r="F117" s="44"/>
      <c r="G117" s="44"/>
      <c r="H117" s="44"/>
      <c r="I117" s="44"/>
      <c r="J117" s="44"/>
      <c r="K117" s="44"/>
      <c r="L117" s="45"/>
      <c r="M117" s="45"/>
      <c r="N117" s="45"/>
      <c r="O117" s="45"/>
      <c r="P117" s="45"/>
      <c r="Q117" s="45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10" t="s">
        <v>49</v>
      </c>
      <c r="AC117" s="41" t="s">
        <v>37</v>
      </c>
      <c r="AD117" s="6">
        <v>987930</v>
      </c>
      <c r="AE117" s="55">
        <v>914100</v>
      </c>
      <c r="AF117" s="55">
        <v>914100</v>
      </c>
      <c r="AG117" s="55">
        <v>914100</v>
      </c>
      <c r="AH117" s="55">
        <v>914100</v>
      </c>
      <c r="AI117" s="55">
        <v>914100</v>
      </c>
      <c r="AJ117" s="6">
        <f>SUM(AD117:AI117)</f>
        <v>5558430</v>
      </c>
      <c r="AK117" s="2">
        <v>2027</v>
      </c>
    </row>
    <row r="118" spans="1:37" s="12" customFormat="1" ht="15">
      <c r="A118" s="43"/>
      <c r="B118" s="43"/>
      <c r="C118" s="43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10" t="s">
        <v>50</v>
      </c>
      <c r="AC118" s="41" t="s">
        <v>37</v>
      </c>
      <c r="AD118" s="6">
        <v>670067.01</v>
      </c>
      <c r="AE118" s="55">
        <v>507420</v>
      </c>
      <c r="AF118" s="55">
        <v>768020</v>
      </c>
      <c r="AG118" s="55">
        <v>768020</v>
      </c>
      <c r="AH118" s="55">
        <v>768020</v>
      </c>
      <c r="AI118" s="55">
        <v>768020</v>
      </c>
      <c r="AJ118" s="6">
        <f>SUM(AD118:AI118)</f>
        <v>4249567.01</v>
      </c>
      <c r="AK118" s="2">
        <v>2027</v>
      </c>
    </row>
    <row r="119" spans="1:37" s="12" customFormat="1" ht="24">
      <c r="A119" s="43"/>
      <c r="B119" s="43"/>
      <c r="C119" s="43"/>
      <c r="D119" s="44"/>
      <c r="E119" s="44"/>
      <c r="F119" s="44"/>
      <c r="G119" s="44"/>
      <c r="H119" s="44"/>
      <c r="I119" s="44"/>
      <c r="J119" s="44"/>
      <c r="K119" s="44"/>
      <c r="L119" s="45"/>
      <c r="M119" s="45"/>
      <c r="N119" s="45"/>
      <c r="O119" s="45"/>
      <c r="P119" s="45"/>
      <c r="Q119" s="45"/>
      <c r="R119" s="36">
        <v>1</v>
      </c>
      <c r="S119" s="36">
        <v>0</v>
      </c>
      <c r="T119" s="36">
        <v>3</v>
      </c>
      <c r="U119" s="36">
        <v>0</v>
      </c>
      <c r="V119" s="36">
        <v>1</v>
      </c>
      <c r="W119" s="36">
        <v>0</v>
      </c>
      <c r="X119" s="36">
        <v>0</v>
      </c>
      <c r="Y119" s="36">
        <v>3</v>
      </c>
      <c r="Z119" s="36">
        <v>0</v>
      </c>
      <c r="AA119" s="36">
        <v>1</v>
      </c>
      <c r="AB119" s="47" t="s">
        <v>74</v>
      </c>
      <c r="AC119" s="41" t="s">
        <v>39</v>
      </c>
      <c r="AD119" s="52">
        <v>1390</v>
      </c>
      <c r="AE119" s="52">
        <v>1390</v>
      </c>
      <c r="AF119" s="52">
        <v>1390</v>
      </c>
      <c r="AG119" s="52">
        <v>1390</v>
      </c>
      <c r="AH119" s="52">
        <v>1390</v>
      </c>
      <c r="AI119" s="52">
        <v>1390</v>
      </c>
      <c r="AJ119" s="52"/>
      <c r="AK119" s="2">
        <v>2027</v>
      </c>
    </row>
    <row r="120" spans="1:37" s="12" customFormat="1" ht="48">
      <c r="A120" s="36">
        <v>0</v>
      </c>
      <c r="B120" s="36">
        <v>2</v>
      </c>
      <c r="C120" s="36">
        <v>7</v>
      </c>
      <c r="D120" s="36">
        <v>0</v>
      </c>
      <c r="E120" s="36">
        <v>5</v>
      </c>
      <c r="F120" s="36">
        <v>0</v>
      </c>
      <c r="G120" s="36">
        <v>3</v>
      </c>
      <c r="H120" s="36">
        <v>1</v>
      </c>
      <c r="I120" s="36">
        <v>0</v>
      </c>
      <c r="J120" s="36">
        <v>3</v>
      </c>
      <c r="K120" s="36">
        <v>0</v>
      </c>
      <c r="L120" s="36">
        <v>1</v>
      </c>
      <c r="M120" s="36" t="s">
        <v>0</v>
      </c>
      <c r="N120" s="36">
        <v>9</v>
      </c>
      <c r="O120" s="36">
        <v>0</v>
      </c>
      <c r="P120" s="36">
        <v>2</v>
      </c>
      <c r="Q120" s="36">
        <v>3</v>
      </c>
      <c r="R120" s="36">
        <v>1</v>
      </c>
      <c r="S120" s="36">
        <v>0</v>
      </c>
      <c r="T120" s="36">
        <v>3</v>
      </c>
      <c r="U120" s="36">
        <v>0</v>
      </c>
      <c r="V120" s="36">
        <v>1</v>
      </c>
      <c r="W120" s="36">
        <v>0</v>
      </c>
      <c r="X120" s="36">
        <v>0</v>
      </c>
      <c r="Y120" s="36">
        <v>4</v>
      </c>
      <c r="Z120" s="36">
        <v>0</v>
      </c>
      <c r="AA120" s="36">
        <v>0</v>
      </c>
      <c r="AB120" s="47" t="s">
        <v>16</v>
      </c>
      <c r="AC120" s="41" t="s">
        <v>37</v>
      </c>
      <c r="AD120" s="6">
        <v>44600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f>SUM(AD120:AI120)</f>
        <v>44600</v>
      </c>
      <c r="AK120" s="2">
        <v>2022</v>
      </c>
    </row>
    <row r="121" spans="1:37" s="12" customFormat="1" ht="48">
      <c r="A121" s="36">
        <v>0</v>
      </c>
      <c r="B121" s="36">
        <v>2</v>
      </c>
      <c r="C121" s="36">
        <v>7</v>
      </c>
      <c r="D121" s="36">
        <v>0</v>
      </c>
      <c r="E121" s="36">
        <v>5</v>
      </c>
      <c r="F121" s="36">
        <v>0</v>
      </c>
      <c r="G121" s="36">
        <v>3</v>
      </c>
      <c r="H121" s="36">
        <v>1</v>
      </c>
      <c r="I121" s="36">
        <v>0</v>
      </c>
      <c r="J121" s="36">
        <v>3</v>
      </c>
      <c r="K121" s="36">
        <v>0</v>
      </c>
      <c r="L121" s="36">
        <v>1</v>
      </c>
      <c r="M121" s="36">
        <v>1</v>
      </c>
      <c r="N121" s="36">
        <v>9</v>
      </c>
      <c r="O121" s="36">
        <v>0</v>
      </c>
      <c r="P121" s="36">
        <v>2</v>
      </c>
      <c r="Q121" s="36">
        <v>3</v>
      </c>
      <c r="R121" s="36">
        <v>1</v>
      </c>
      <c r="S121" s="36">
        <v>0</v>
      </c>
      <c r="T121" s="36">
        <v>3</v>
      </c>
      <c r="U121" s="36">
        <v>0</v>
      </c>
      <c r="V121" s="36">
        <v>1</v>
      </c>
      <c r="W121" s="36">
        <v>0</v>
      </c>
      <c r="X121" s="36">
        <v>0</v>
      </c>
      <c r="Y121" s="36">
        <v>4</v>
      </c>
      <c r="Z121" s="36">
        <v>0</v>
      </c>
      <c r="AA121" s="36">
        <v>0</v>
      </c>
      <c r="AB121" s="10" t="s">
        <v>140</v>
      </c>
      <c r="AC121" s="41" t="s">
        <v>37</v>
      </c>
      <c r="AD121" s="6">
        <v>188851.11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f>SUM(AD121:AI121)</f>
        <v>188851.11</v>
      </c>
      <c r="AK121" s="2">
        <v>2022</v>
      </c>
    </row>
    <row r="122" spans="1:37" s="12" customFormat="1" ht="24">
      <c r="A122" s="43"/>
      <c r="B122" s="43"/>
      <c r="C122" s="43"/>
      <c r="D122" s="44"/>
      <c r="E122" s="44"/>
      <c r="F122" s="44"/>
      <c r="G122" s="44"/>
      <c r="H122" s="44"/>
      <c r="I122" s="44"/>
      <c r="J122" s="44"/>
      <c r="K122" s="44"/>
      <c r="L122" s="45"/>
      <c r="M122" s="45"/>
      <c r="N122" s="45"/>
      <c r="O122" s="45"/>
      <c r="P122" s="45"/>
      <c r="Q122" s="45"/>
      <c r="R122" s="36">
        <v>1</v>
      </c>
      <c r="S122" s="36">
        <v>0</v>
      </c>
      <c r="T122" s="36">
        <v>3</v>
      </c>
      <c r="U122" s="36">
        <v>0</v>
      </c>
      <c r="V122" s="36">
        <v>1</v>
      </c>
      <c r="W122" s="36">
        <v>0</v>
      </c>
      <c r="X122" s="36">
        <v>0</v>
      </c>
      <c r="Y122" s="36">
        <v>4</v>
      </c>
      <c r="Z122" s="36">
        <v>0</v>
      </c>
      <c r="AA122" s="36">
        <v>1</v>
      </c>
      <c r="AB122" s="47" t="s">
        <v>153</v>
      </c>
      <c r="AC122" s="41" t="s">
        <v>39</v>
      </c>
      <c r="AD122" s="52">
        <v>1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5">
        <f>SUM(AD122:AI122)</f>
        <v>1</v>
      </c>
      <c r="AK122" s="2">
        <v>2022</v>
      </c>
    </row>
    <row r="123" spans="1:37" s="12" customFormat="1" ht="60">
      <c r="A123" s="36">
        <v>0</v>
      </c>
      <c r="B123" s="36">
        <v>2</v>
      </c>
      <c r="C123" s="36">
        <v>7</v>
      </c>
      <c r="D123" s="36">
        <v>0</v>
      </c>
      <c r="E123" s="36">
        <v>5</v>
      </c>
      <c r="F123" s="36">
        <v>0</v>
      </c>
      <c r="G123" s="36">
        <v>3</v>
      </c>
      <c r="H123" s="36">
        <v>1</v>
      </c>
      <c r="I123" s="36">
        <v>0</v>
      </c>
      <c r="J123" s="36">
        <v>3</v>
      </c>
      <c r="K123" s="36">
        <v>0</v>
      </c>
      <c r="L123" s="36">
        <v>1</v>
      </c>
      <c r="M123" s="36" t="s">
        <v>0</v>
      </c>
      <c r="N123" s="36">
        <v>9</v>
      </c>
      <c r="O123" s="36">
        <v>0</v>
      </c>
      <c r="P123" s="36">
        <v>3</v>
      </c>
      <c r="Q123" s="36">
        <v>2</v>
      </c>
      <c r="R123" s="36">
        <v>1</v>
      </c>
      <c r="S123" s="36">
        <v>0</v>
      </c>
      <c r="T123" s="36">
        <v>3</v>
      </c>
      <c r="U123" s="36">
        <v>0</v>
      </c>
      <c r="V123" s="36">
        <v>1</v>
      </c>
      <c r="W123" s="36">
        <v>0</v>
      </c>
      <c r="X123" s="36">
        <v>0</v>
      </c>
      <c r="Y123" s="36">
        <v>5</v>
      </c>
      <c r="Z123" s="36">
        <v>0</v>
      </c>
      <c r="AA123" s="36">
        <v>0</v>
      </c>
      <c r="AB123" s="47" t="s">
        <v>152</v>
      </c>
      <c r="AC123" s="41" t="s">
        <v>37</v>
      </c>
      <c r="AD123" s="6">
        <v>45000</v>
      </c>
      <c r="AE123" s="6">
        <v>131600</v>
      </c>
      <c r="AF123" s="52">
        <v>0</v>
      </c>
      <c r="AG123" s="52">
        <v>0</v>
      </c>
      <c r="AH123" s="52">
        <v>0</v>
      </c>
      <c r="AI123" s="52">
        <v>0</v>
      </c>
      <c r="AJ123" s="55">
        <f>SUM(AD123:AI123)</f>
        <v>176600</v>
      </c>
      <c r="AK123" s="2">
        <v>2022</v>
      </c>
    </row>
    <row r="124" spans="1:37" s="12" customFormat="1" ht="24">
      <c r="A124" s="43"/>
      <c r="B124" s="43"/>
      <c r="C124" s="43"/>
      <c r="D124" s="44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36">
        <v>1</v>
      </c>
      <c r="S124" s="36">
        <v>0</v>
      </c>
      <c r="T124" s="36">
        <v>3</v>
      </c>
      <c r="U124" s="36">
        <v>0</v>
      </c>
      <c r="V124" s="36">
        <v>1</v>
      </c>
      <c r="W124" s="36">
        <v>0</v>
      </c>
      <c r="X124" s="36">
        <v>0</v>
      </c>
      <c r="Y124" s="36">
        <v>5</v>
      </c>
      <c r="Z124" s="36">
        <v>0</v>
      </c>
      <c r="AA124" s="36">
        <v>1</v>
      </c>
      <c r="AB124" s="47" t="s">
        <v>154</v>
      </c>
      <c r="AC124" s="41" t="s">
        <v>39</v>
      </c>
      <c r="AD124" s="52">
        <v>1</v>
      </c>
      <c r="AE124" s="52">
        <v>1</v>
      </c>
      <c r="AF124" s="52">
        <v>0</v>
      </c>
      <c r="AG124" s="52">
        <v>0</v>
      </c>
      <c r="AH124" s="52">
        <v>0</v>
      </c>
      <c r="AI124" s="52">
        <v>0</v>
      </c>
      <c r="AJ124" s="52">
        <v>1</v>
      </c>
      <c r="AK124" s="2">
        <v>2022</v>
      </c>
    </row>
    <row r="125" spans="1:37" s="12" customFormat="1" ht="48">
      <c r="A125" s="36">
        <v>0</v>
      </c>
      <c r="B125" s="36">
        <v>2</v>
      </c>
      <c r="C125" s="36">
        <v>7</v>
      </c>
      <c r="D125" s="36">
        <v>0</v>
      </c>
      <c r="E125" s="36">
        <v>5</v>
      </c>
      <c r="F125" s="36">
        <v>0</v>
      </c>
      <c r="G125" s="36">
        <v>3</v>
      </c>
      <c r="H125" s="36">
        <v>1</v>
      </c>
      <c r="I125" s="36">
        <v>0</v>
      </c>
      <c r="J125" s="36">
        <v>3</v>
      </c>
      <c r="K125" s="36">
        <v>0</v>
      </c>
      <c r="L125" s="36">
        <v>1</v>
      </c>
      <c r="M125" s="36" t="s">
        <v>0</v>
      </c>
      <c r="N125" s="36">
        <v>9</v>
      </c>
      <c r="O125" s="36">
        <v>0</v>
      </c>
      <c r="P125" s="36">
        <v>3</v>
      </c>
      <c r="Q125" s="36">
        <v>3</v>
      </c>
      <c r="R125" s="36">
        <v>1</v>
      </c>
      <c r="S125" s="36">
        <v>0</v>
      </c>
      <c r="T125" s="36">
        <v>3</v>
      </c>
      <c r="U125" s="36">
        <v>0</v>
      </c>
      <c r="V125" s="36">
        <v>1</v>
      </c>
      <c r="W125" s="36">
        <v>0</v>
      </c>
      <c r="X125" s="36">
        <v>0</v>
      </c>
      <c r="Y125" s="36">
        <v>6</v>
      </c>
      <c r="Z125" s="36">
        <v>0</v>
      </c>
      <c r="AA125" s="36">
        <v>0</v>
      </c>
      <c r="AB125" s="10" t="s">
        <v>156</v>
      </c>
      <c r="AC125" s="41" t="s">
        <v>37</v>
      </c>
      <c r="AD125" s="6">
        <v>51927.7</v>
      </c>
      <c r="AE125" s="6">
        <v>53000</v>
      </c>
      <c r="AF125" s="52">
        <v>0</v>
      </c>
      <c r="AG125" s="52">
        <v>0</v>
      </c>
      <c r="AH125" s="52">
        <v>0</v>
      </c>
      <c r="AI125" s="52">
        <v>0</v>
      </c>
      <c r="AJ125" s="55">
        <f>SUM(AD125:AI125)</f>
        <v>104927.7</v>
      </c>
      <c r="AK125" s="2">
        <v>2022</v>
      </c>
    </row>
    <row r="126" spans="1:37" s="12" customFormat="1" ht="24">
      <c r="A126" s="43"/>
      <c r="B126" s="43"/>
      <c r="C126" s="43"/>
      <c r="D126" s="44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36">
        <v>1</v>
      </c>
      <c r="S126" s="36">
        <v>0</v>
      </c>
      <c r="T126" s="36">
        <v>3</v>
      </c>
      <c r="U126" s="36">
        <v>0</v>
      </c>
      <c r="V126" s="36">
        <v>1</v>
      </c>
      <c r="W126" s="36">
        <v>0</v>
      </c>
      <c r="X126" s="36">
        <v>0</v>
      </c>
      <c r="Y126" s="36">
        <v>6</v>
      </c>
      <c r="Z126" s="36">
        <v>0</v>
      </c>
      <c r="AA126" s="36">
        <v>1</v>
      </c>
      <c r="AB126" s="47" t="s">
        <v>155</v>
      </c>
      <c r="AC126" s="41" t="s">
        <v>39</v>
      </c>
      <c r="AD126" s="52">
        <v>1</v>
      </c>
      <c r="AE126" s="52">
        <v>1</v>
      </c>
      <c r="AF126" s="52">
        <v>0</v>
      </c>
      <c r="AG126" s="52">
        <v>0</v>
      </c>
      <c r="AH126" s="52">
        <v>0</v>
      </c>
      <c r="AI126" s="52">
        <v>0</v>
      </c>
      <c r="AJ126" s="52">
        <v>1</v>
      </c>
      <c r="AK126" s="2">
        <v>2022</v>
      </c>
    </row>
    <row r="127" spans="1:37" s="12" customFormat="1" ht="48">
      <c r="A127" s="36">
        <v>0</v>
      </c>
      <c r="B127" s="36">
        <v>2</v>
      </c>
      <c r="C127" s="36">
        <v>7</v>
      </c>
      <c r="D127" s="36">
        <v>0</v>
      </c>
      <c r="E127" s="36">
        <v>5</v>
      </c>
      <c r="F127" s="36">
        <v>0</v>
      </c>
      <c r="G127" s="36">
        <v>3</v>
      </c>
      <c r="H127" s="36">
        <v>1</v>
      </c>
      <c r="I127" s="36">
        <v>0</v>
      </c>
      <c r="J127" s="36">
        <v>3</v>
      </c>
      <c r="K127" s="36">
        <v>0</v>
      </c>
      <c r="L127" s="36">
        <v>1</v>
      </c>
      <c r="M127" s="36" t="s">
        <v>0</v>
      </c>
      <c r="N127" s="36">
        <v>9</v>
      </c>
      <c r="O127" s="36">
        <v>0</v>
      </c>
      <c r="P127" s="36">
        <v>3</v>
      </c>
      <c r="Q127" s="36">
        <v>4</v>
      </c>
      <c r="R127" s="36">
        <v>1</v>
      </c>
      <c r="S127" s="36">
        <v>0</v>
      </c>
      <c r="T127" s="36">
        <v>3</v>
      </c>
      <c r="U127" s="36">
        <v>0</v>
      </c>
      <c r="V127" s="36">
        <v>1</v>
      </c>
      <c r="W127" s="36">
        <v>0</v>
      </c>
      <c r="X127" s="36">
        <v>0</v>
      </c>
      <c r="Y127" s="36">
        <v>7</v>
      </c>
      <c r="Z127" s="36">
        <v>0</v>
      </c>
      <c r="AA127" s="36">
        <v>0</v>
      </c>
      <c r="AB127" s="10" t="s">
        <v>157</v>
      </c>
      <c r="AC127" s="41" t="s">
        <v>37</v>
      </c>
      <c r="AD127" s="6">
        <v>51163.56</v>
      </c>
      <c r="AE127" s="6">
        <v>69000</v>
      </c>
      <c r="AF127" s="52">
        <v>0</v>
      </c>
      <c r="AG127" s="52">
        <v>0</v>
      </c>
      <c r="AH127" s="52">
        <v>0</v>
      </c>
      <c r="AI127" s="52">
        <v>0</v>
      </c>
      <c r="AJ127" s="55">
        <f>SUM(AD127:AI127)</f>
        <v>120163.56</v>
      </c>
      <c r="AK127" s="2">
        <v>2022</v>
      </c>
    </row>
    <row r="128" spans="1:37" s="12" customFormat="1" ht="24">
      <c r="A128" s="43"/>
      <c r="B128" s="43"/>
      <c r="C128" s="43"/>
      <c r="D128" s="44"/>
      <c r="E128" s="44"/>
      <c r="F128" s="44"/>
      <c r="G128" s="44"/>
      <c r="H128" s="44"/>
      <c r="I128" s="44"/>
      <c r="J128" s="44"/>
      <c r="K128" s="44"/>
      <c r="L128" s="45"/>
      <c r="M128" s="45"/>
      <c r="N128" s="45"/>
      <c r="O128" s="45"/>
      <c r="P128" s="45"/>
      <c r="Q128" s="45"/>
      <c r="R128" s="36">
        <v>1</v>
      </c>
      <c r="S128" s="36">
        <v>0</v>
      </c>
      <c r="T128" s="36">
        <v>3</v>
      </c>
      <c r="U128" s="36">
        <v>0</v>
      </c>
      <c r="V128" s="36">
        <v>1</v>
      </c>
      <c r="W128" s="36">
        <v>0</v>
      </c>
      <c r="X128" s="36">
        <v>0</v>
      </c>
      <c r="Y128" s="36">
        <v>7</v>
      </c>
      <c r="Z128" s="36">
        <v>0</v>
      </c>
      <c r="AA128" s="36">
        <v>1</v>
      </c>
      <c r="AB128" s="47" t="s">
        <v>158</v>
      </c>
      <c r="AC128" s="41" t="s">
        <v>39</v>
      </c>
      <c r="AD128" s="52">
        <v>1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</v>
      </c>
      <c r="AK128" s="2">
        <v>2022</v>
      </c>
    </row>
    <row r="129" spans="1:37" s="12" customFormat="1" ht="48">
      <c r="A129" s="36">
        <v>0</v>
      </c>
      <c r="B129" s="36">
        <v>2</v>
      </c>
      <c r="C129" s="36">
        <v>7</v>
      </c>
      <c r="D129" s="36">
        <v>0</v>
      </c>
      <c r="E129" s="36">
        <v>5</v>
      </c>
      <c r="F129" s="36">
        <v>0</v>
      </c>
      <c r="G129" s="36">
        <v>3</v>
      </c>
      <c r="H129" s="36">
        <v>1</v>
      </c>
      <c r="I129" s="36">
        <v>0</v>
      </c>
      <c r="J129" s="36">
        <v>3</v>
      </c>
      <c r="K129" s="36">
        <v>0</v>
      </c>
      <c r="L129" s="36">
        <v>1</v>
      </c>
      <c r="M129" s="36" t="s">
        <v>0</v>
      </c>
      <c r="N129" s="36">
        <v>9</v>
      </c>
      <c r="O129" s="36">
        <v>0</v>
      </c>
      <c r="P129" s="36">
        <v>3</v>
      </c>
      <c r="Q129" s="36">
        <v>5</v>
      </c>
      <c r="R129" s="36">
        <v>1</v>
      </c>
      <c r="S129" s="36">
        <v>0</v>
      </c>
      <c r="T129" s="36">
        <v>3</v>
      </c>
      <c r="U129" s="36">
        <v>0</v>
      </c>
      <c r="V129" s="36">
        <v>1</v>
      </c>
      <c r="W129" s="36">
        <v>0</v>
      </c>
      <c r="X129" s="36">
        <v>0</v>
      </c>
      <c r="Y129" s="36">
        <v>8</v>
      </c>
      <c r="Z129" s="36">
        <v>0</v>
      </c>
      <c r="AA129" s="36">
        <v>0</v>
      </c>
      <c r="AB129" s="10" t="s">
        <v>159</v>
      </c>
      <c r="AC129" s="41" t="s">
        <v>37</v>
      </c>
      <c r="AD129" s="6">
        <v>50252.33</v>
      </c>
      <c r="AE129" s="6">
        <v>7000</v>
      </c>
      <c r="AF129" s="52">
        <v>0</v>
      </c>
      <c r="AG129" s="52">
        <v>0</v>
      </c>
      <c r="AH129" s="52">
        <v>0</v>
      </c>
      <c r="AI129" s="52">
        <v>0</v>
      </c>
      <c r="AJ129" s="55">
        <f>SUM(AD129:AI129)</f>
        <v>57252.33</v>
      </c>
      <c r="AK129" s="2">
        <v>2022</v>
      </c>
    </row>
    <row r="130" spans="1:37" s="12" customFormat="1" ht="24">
      <c r="A130" s="43"/>
      <c r="B130" s="43"/>
      <c r="C130" s="43"/>
      <c r="D130" s="44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36">
        <v>1</v>
      </c>
      <c r="S130" s="36">
        <v>0</v>
      </c>
      <c r="T130" s="36">
        <v>3</v>
      </c>
      <c r="U130" s="36">
        <v>0</v>
      </c>
      <c r="V130" s="36">
        <v>1</v>
      </c>
      <c r="W130" s="36">
        <v>0</v>
      </c>
      <c r="X130" s="36">
        <v>0</v>
      </c>
      <c r="Y130" s="36">
        <v>8</v>
      </c>
      <c r="Z130" s="36">
        <v>0</v>
      </c>
      <c r="AA130" s="36">
        <v>1</v>
      </c>
      <c r="AB130" s="47" t="s">
        <v>160</v>
      </c>
      <c r="AC130" s="41" t="s">
        <v>39</v>
      </c>
      <c r="AD130" s="52">
        <v>1</v>
      </c>
      <c r="AE130" s="52">
        <v>1</v>
      </c>
      <c r="AF130" s="52">
        <v>0</v>
      </c>
      <c r="AG130" s="52">
        <v>0</v>
      </c>
      <c r="AH130" s="52">
        <v>0</v>
      </c>
      <c r="AI130" s="52">
        <v>0</v>
      </c>
      <c r="AJ130" s="52">
        <v>1</v>
      </c>
      <c r="AK130" s="2">
        <v>2022</v>
      </c>
    </row>
    <row r="131" spans="1:37" s="12" customFormat="1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56"/>
      <c r="U131" s="56"/>
      <c r="V131" s="56"/>
      <c r="W131" s="56"/>
      <c r="X131" s="56"/>
      <c r="Y131" s="56"/>
      <c r="Z131" s="56"/>
      <c r="AA131" s="56"/>
      <c r="AB131" s="43"/>
      <c r="AC131" s="43"/>
      <c r="AD131" s="43"/>
      <c r="AE131" s="43"/>
      <c r="AF131" s="43"/>
      <c r="AG131" s="43"/>
      <c r="AH131" s="43"/>
      <c r="AI131" s="43"/>
      <c r="AJ131" s="43"/>
      <c r="AK131" s="2">
        <v>2027</v>
      </c>
    </row>
    <row r="132" spans="1:37" s="12" customFormat="1" ht="24">
      <c r="A132" s="36">
        <v>0</v>
      </c>
      <c r="B132" s="36">
        <v>2</v>
      </c>
      <c r="C132" s="36">
        <v>7</v>
      </c>
      <c r="D132" s="38">
        <v>0</v>
      </c>
      <c r="E132" s="38">
        <v>5</v>
      </c>
      <c r="F132" s="38">
        <v>0</v>
      </c>
      <c r="G132" s="38">
        <v>3</v>
      </c>
      <c r="H132" s="38">
        <v>1</v>
      </c>
      <c r="I132" s="38">
        <v>0</v>
      </c>
      <c r="J132" s="38">
        <v>4</v>
      </c>
      <c r="K132" s="38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1</v>
      </c>
      <c r="S132" s="36">
        <v>0</v>
      </c>
      <c r="T132" s="36">
        <v>4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47" t="s">
        <v>123</v>
      </c>
      <c r="AC132" s="41" t="s">
        <v>37</v>
      </c>
      <c r="AD132" s="53">
        <f aca="true" t="shared" si="13" ref="AD132:AI132">AD133+AD147</f>
        <v>31890739.78</v>
      </c>
      <c r="AE132" s="53">
        <f t="shared" si="13"/>
        <v>150000</v>
      </c>
      <c r="AF132" s="53">
        <f t="shared" si="13"/>
        <v>150000</v>
      </c>
      <c r="AG132" s="53">
        <f t="shared" si="13"/>
        <v>150000</v>
      </c>
      <c r="AH132" s="53">
        <f t="shared" si="13"/>
        <v>150000</v>
      </c>
      <c r="AI132" s="53">
        <f t="shared" si="13"/>
        <v>150000</v>
      </c>
      <c r="AJ132" s="53">
        <f>SUM(AD132:AI132)</f>
        <v>32640739.78</v>
      </c>
      <c r="AK132" s="2">
        <v>2027</v>
      </c>
    </row>
    <row r="133" spans="1:38" s="12" customFormat="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36">
        <v>1</v>
      </c>
      <c r="S133" s="36">
        <v>0</v>
      </c>
      <c r="T133" s="36">
        <v>4</v>
      </c>
      <c r="U133" s="36">
        <v>0</v>
      </c>
      <c r="V133" s="36">
        <v>1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51" t="s">
        <v>1</v>
      </c>
      <c r="AC133" s="41" t="s">
        <v>37</v>
      </c>
      <c r="AD133" s="53">
        <f>AD135+AD139+AD141+AD143</f>
        <v>31890739.78</v>
      </c>
      <c r="AE133" s="53">
        <f>AE135+AE139+AE141</f>
        <v>150000</v>
      </c>
      <c r="AF133" s="53">
        <f>AF135+AF139+AF141</f>
        <v>150000</v>
      </c>
      <c r="AG133" s="53">
        <f>AG135+AG139+AG141</f>
        <v>150000</v>
      </c>
      <c r="AH133" s="53">
        <f>AH135+AH139+AH141</f>
        <v>150000</v>
      </c>
      <c r="AI133" s="53">
        <f>AI135+AI139+AI141</f>
        <v>150000</v>
      </c>
      <c r="AJ133" s="53">
        <f>SUM(AD133:AI133)</f>
        <v>32640739.78</v>
      </c>
      <c r="AK133" s="2">
        <v>2027</v>
      </c>
      <c r="AL133" s="57"/>
    </row>
    <row r="134" spans="1:37" s="12" customFormat="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36">
        <v>1</v>
      </c>
      <c r="S134" s="36">
        <v>0</v>
      </c>
      <c r="T134" s="36">
        <v>4</v>
      </c>
      <c r="U134" s="36">
        <v>0</v>
      </c>
      <c r="V134" s="36">
        <v>1</v>
      </c>
      <c r="W134" s="36">
        <v>0</v>
      </c>
      <c r="X134" s="36">
        <v>0</v>
      </c>
      <c r="Y134" s="36">
        <v>0</v>
      </c>
      <c r="Z134" s="36">
        <v>0</v>
      </c>
      <c r="AA134" s="36">
        <v>1</v>
      </c>
      <c r="AB134" s="51" t="s">
        <v>2</v>
      </c>
      <c r="AC134" s="41" t="s">
        <v>39</v>
      </c>
      <c r="AD134" s="8"/>
      <c r="AE134" s="8"/>
      <c r="AF134" s="8"/>
      <c r="AG134" s="8"/>
      <c r="AH134" s="8"/>
      <c r="AI134" s="8"/>
      <c r="AJ134" s="8"/>
      <c r="AK134" s="2">
        <v>2027</v>
      </c>
    </row>
    <row r="135" spans="1:37" s="12" customFormat="1" ht="24.75">
      <c r="A135" s="36">
        <v>0</v>
      </c>
      <c r="B135" s="36">
        <v>2</v>
      </c>
      <c r="C135" s="36">
        <v>7</v>
      </c>
      <c r="D135" s="38">
        <v>0</v>
      </c>
      <c r="E135" s="38">
        <v>5</v>
      </c>
      <c r="F135" s="38">
        <v>0</v>
      </c>
      <c r="G135" s="38">
        <v>3</v>
      </c>
      <c r="H135" s="38">
        <v>1</v>
      </c>
      <c r="I135" s="38">
        <v>0</v>
      </c>
      <c r="J135" s="38">
        <v>4</v>
      </c>
      <c r="K135" s="38" t="s">
        <v>15</v>
      </c>
      <c r="L135" s="38">
        <v>2</v>
      </c>
      <c r="M135" s="38">
        <v>5</v>
      </c>
      <c r="N135" s="38">
        <v>5</v>
      </c>
      <c r="O135" s="38">
        <v>5</v>
      </c>
      <c r="P135" s="38">
        <v>5</v>
      </c>
      <c r="Q135" s="38" t="s">
        <v>59</v>
      </c>
      <c r="R135" s="36">
        <v>1</v>
      </c>
      <c r="S135" s="36">
        <v>0</v>
      </c>
      <c r="T135" s="36">
        <v>4</v>
      </c>
      <c r="U135" s="36">
        <v>0</v>
      </c>
      <c r="V135" s="36">
        <v>1</v>
      </c>
      <c r="W135" s="36">
        <v>0</v>
      </c>
      <c r="X135" s="36">
        <v>0</v>
      </c>
      <c r="Y135" s="36">
        <v>1</v>
      </c>
      <c r="Z135" s="36">
        <v>0</v>
      </c>
      <c r="AA135" s="36">
        <v>0</v>
      </c>
      <c r="AB135" s="51" t="s">
        <v>117</v>
      </c>
      <c r="AC135" s="36"/>
      <c r="AD135" s="6">
        <v>12672600</v>
      </c>
      <c r="AE135" s="6">
        <v>150000</v>
      </c>
      <c r="AF135" s="6">
        <v>150000</v>
      </c>
      <c r="AG135" s="6">
        <v>150000</v>
      </c>
      <c r="AH135" s="6">
        <v>150000</v>
      </c>
      <c r="AI135" s="6">
        <v>150000</v>
      </c>
      <c r="AJ135" s="6">
        <f>SUM(AD135:AI135)</f>
        <v>13422600</v>
      </c>
      <c r="AK135" s="2">
        <v>2027</v>
      </c>
    </row>
    <row r="136" spans="1:37" s="12" customFormat="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6">
        <v>1</v>
      </c>
      <c r="S136" s="36">
        <v>0</v>
      </c>
      <c r="T136" s="36">
        <v>4</v>
      </c>
      <c r="U136" s="36">
        <v>0</v>
      </c>
      <c r="V136" s="36">
        <v>1</v>
      </c>
      <c r="W136" s="36">
        <v>0</v>
      </c>
      <c r="X136" s="36">
        <v>0</v>
      </c>
      <c r="Y136" s="36">
        <v>1</v>
      </c>
      <c r="Z136" s="36">
        <v>0</v>
      </c>
      <c r="AA136" s="36">
        <v>1</v>
      </c>
      <c r="AB136" s="51" t="s">
        <v>118</v>
      </c>
      <c r="AC136" s="7" t="s">
        <v>39</v>
      </c>
      <c r="AD136" s="9">
        <v>4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f>SUM(AD136:AI136)</f>
        <v>4</v>
      </c>
      <c r="AK136" s="2">
        <v>2027</v>
      </c>
    </row>
    <row r="137" spans="1:37" s="12" customFormat="1" ht="24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6">
        <v>1</v>
      </c>
      <c r="S137" s="36">
        <v>0</v>
      </c>
      <c r="T137" s="36">
        <v>4</v>
      </c>
      <c r="U137" s="36">
        <v>0</v>
      </c>
      <c r="V137" s="36">
        <v>1</v>
      </c>
      <c r="W137" s="36">
        <v>0</v>
      </c>
      <c r="X137" s="36">
        <v>0</v>
      </c>
      <c r="Y137" s="36">
        <v>2</v>
      </c>
      <c r="Z137" s="36">
        <v>0</v>
      </c>
      <c r="AA137" s="36">
        <v>0</v>
      </c>
      <c r="AB137" s="51" t="s">
        <v>3</v>
      </c>
      <c r="AC137" s="36" t="s">
        <v>40</v>
      </c>
      <c r="AD137" s="7" t="s">
        <v>61</v>
      </c>
      <c r="AE137" s="8" t="s">
        <v>61</v>
      </c>
      <c r="AF137" s="8" t="s">
        <v>61</v>
      </c>
      <c r="AG137" s="8" t="s">
        <v>61</v>
      </c>
      <c r="AH137" s="8" t="s">
        <v>61</v>
      </c>
      <c r="AI137" s="8" t="s">
        <v>61</v>
      </c>
      <c r="AJ137" s="8"/>
      <c r="AK137" s="2">
        <v>2027</v>
      </c>
    </row>
    <row r="138" spans="1:37" s="12" customFormat="1" ht="36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6">
        <v>1</v>
      </c>
      <c r="S138" s="36">
        <v>0</v>
      </c>
      <c r="T138" s="36">
        <v>4</v>
      </c>
      <c r="U138" s="36">
        <v>0</v>
      </c>
      <c r="V138" s="36">
        <v>1</v>
      </c>
      <c r="W138" s="36">
        <v>0</v>
      </c>
      <c r="X138" s="36">
        <v>0</v>
      </c>
      <c r="Y138" s="36">
        <v>2</v>
      </c>
      <c r="Z138" s="36">
        <v>0</v>
      </c>
      <c r="AA138" s="36">
        <v>1</v>
      </c>
      <c r="AB138" s="51" t="s">
        <v>4</v>
      </c>
      <c r="AC138" s="7" t="s">
        <v>39</v>
      </c>
      <c r="AD138" s="7">
        <v>1</v>
      </c>
      <c r="AE138" s="8">
        <v>1</v>
      </c>
      <c r="AF138" s="8">
        <v>1</v>
      </c>
      <c r="AG138" s="8">
        <v>1</v>
      </c>
      <c r="AH138" s="8">
        <v>1</v>
      </c>
      <c r="AI138" s="8">
        <v>1</v>
      </c>
      <c r="AJ138" s="8">
        <f aca="true" t="shared" si="14" ref="AJ138:AJ145">SUM(AD138:AI138)</f>
        <v>6</v>
      </c>
      <c r="AK138" s="2">
        <v>2027</v>
      </c>
    </row>
    <row r="139" spans="1:37" s="12" customFormat="1" ht="36.75">
      <c r="A139" s="38">
        <v>0</v>
      </c>
      <c r="B139" s="38">
        <v>2</v>
      </c>
      <c r="C139" s="38">
        <v>7</v>
      </c>
      <c r="D139" s="38">
        <v>0</v>
      </c>
      <c r="E139" s="38">
        <v>5</v>
      </c>
      <c r="F139" s="38">
        <v>0</v>
      </c>
      <c r="G139" s="38">
        <v>3</v>
      </c>
      <c r="H139" s="38">
        <v>1</v>
      </c>
      <c r="I139" s="38">
        <v>0</v>
      </c>
      <c r="J139" s="38">
        <v>4</v>
      </c>
      <c r="K139" s="38">
        <v>0</v>
      </c>
      <c r="L139" s="38">
        <v>1</v>
      </c>
      <c r="M139" s="38">
        <v>2</v>
      </c>
      <c r="N139" s="38">
        <v>0</v>
      </c>
      <c r="O139" s="38">
        <v>0</v>
      </c>
      <c r="P139" s="38">
        <v>1</v>
      </c>
      <c r="Q139" s="38" t="s">
        <v>59</v>
      </c>
      <c r="R139" s="36">
        <v>1</v>
      </c>
      <c r="S139" s="36">
        <v>0</v>
      </c>
      <c r="T139" s="36">
        <v>4</v>
      </c>
      <c r="U139" s="36">
        <v>0</v>
      </c>
      <c r="V139" s="36">
        <v>1</v>
      </c>
      <c r="W139" s="36">
        <v>0</v>
      </c>
      <c r="X139" s="36">
        <v>0</v>
      </c>
      <c r="Y139" s="36">
        <v>3</v>
      </c>
      <c r="Z139" s="36">
        <v>0</v>
      </c>
      <c r="AA139" s="36">
        <v>0</v>
      </c>
      <c r="AB139" s="51" t="s">
        <v>130</v>
      </c>
      <c r="AC139" s="7" t="s">
        <v>37</v>
      </c>
      <c r="AD139" s="6">
        <v>12000000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f t="shared" si="14"/>
        <v>12000000</v>
      </c>
      <c r="AK139" s="2">
        <v>2022</v>
      </c>
    </row>
    <row r="140" spans="1:37" s="12" customFormat="1" ht="24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6">
        <v>1</v>
      </c>
      <c r="S140" s="36">
        <v>0</v>
      </c>
      <c r="T140" s="36">
        <v>4</v>
      </c>
      <c r="U140" s="36">
        <v>0</v>
      </c>
      <c r="V140" s="36">
        <v>1</v>
      </c>
      <c r="W140" s="36">
        <v>0</v>
      </c>
      <c r="X140" s="36">
        <v>0</v>
      </c>
      <c r="Y140" s="36">
        <v>3</v>
      </c>
      <c r="Z140" s="36">
        <v>0</v>
      </c>
      <c r="AA140" s="36">
        <v>1</v>
      </c>
      <c r="AB140" s="51" t="s">
        <v>163</v>
      </c>
      <c r="AC140" s="7" t="s">
        <v>39</v>
      </c>
      <c r="AD140" s="7">
        <v>1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f t="shared" si="14"/>
        <v>1</v>
      </c>
      <c r="AK140" s="2">
        <v>2022</v>
      </c>
    </row>
    <row r="141" spans="1:37" s="12" customFormat="1" ht="24.75">
      <c r="A141" s="38">
        <v>0</v>
      </c>
      <c r="B141" s="38">
        <v>2</v>
      </c>
      <c r="C141" s="38">
        <v>7</v>
      </c>
      <c r="D141" s="38">
        <v>0</v>
      </c>
      <c r="E141" s="38">
        <v>5</v>
      </c>
      <c r="F141" s="38">
        <v>0</v>
      </c>
      <c r="G141" s="38">
        <v>3</v>
      </c>
      <c r="H141" s="38">
        <v>1</v>
      </c>
      <c r="I141" s="38">
        <v>0</v>
      </c>
      <c r="J141" s="38">
        <v>4</v>
      </c>
      <c r="K141" s="38">
        <v>0</v>
      </c>
      <c r="L141" s="38">
        <v>1</v>
      </c>
      <c r="M141" s="38">
        <v>1</v>
      </c>
      <c r="N141" s="38">
        <v>1</v>
      </c>
      <c r="O141" s="38">
        <v>1</v>
      </c>
      <c r="P141" s="38">
        <v>8</v>
      </c>
      <c r="Q141" s="38">
        <v>0</v>
      </c>
      <c r="R141" s="63">
        <v>1</v>
      </c>
      <c r="S141" s="63">
        <v>0</v>
      </c>
      <c r="T141" s="63">
        <v>4</v>
      </c>
      <c r="U141" s="63">
        <v>0</v>
      </c>
      <c r="V141" s="63">
        <v>1</v>
      </c>
      <c r="W141" s="63">
        <v>0</v>
      </c>
      <c r="X141" s="63">
        <v>0</v>
      </c>
      <c r="Y141" s="63">
        <v>4</v>
      </c>
      <c r="Z141" s="63">
        <v>0</v>
      </c>
      <c r="AA141" s="63">
        <v>0</v>
      </c>
      <c r="AB141" s="51" t="s">
        <v>161</v>
      </c>
      <c r="AC141" s="7" t="s">
        <v>37</v>
      </c>
      <c r="AD141" s="6">
        <v>1000000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f t="shared" si="14"/>
        <v>1000000</v>
      </c>
      <c r="AK141" s="2">
        <v>2022</v>
      </c>
    </row>
    <row r="142" spans="1:37" s="12" customFormat="1" ht="24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63">
        <v>1</v>
      </c>
      <c r="S142" s="63">
        <v>0</v>
      </c>
      <c r="T142" s="63">
        <v>4</v>
      </c>
      <c r="U142" s="63">
        <v>0</v>
      </c>
      <c r="V142" s="63">
        <v>1</v>
      </c>
      <c r="W142" s="63">
        <v>0</v>
      </c>
      <c r="X142" s="63">
        <v>0</v>
      </c>
      <c r="Y142" s="63">
        <v>4</v>
      </c>
      <c r="Z142" s="63">
        <v>0</v>
      </c>
      <c r="AA142" s="63">
        <v>1</v>
      </c>
      <c r="AB142" s="51" t="s">
        <v>162</v>
      </c>
      <c r="AC142" s="7" t="s">
        <v>39</v>
      </c>
      <c r="AD142" s="7">
        <v>1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f t="shared" si="14"/>
        <v>1</v>
      </c>
      <c r="AK142" s="2">
        <v>2022</v>
      </c>
    </row>
    <row r="143" spans="1:37" s="12" customFormat="1" ht="24.75">
      <c r="A143" s="38">
        <v>0</v>
      </c>
      <c r="B143" s="38">
        <v>2</v>
      </c>
      <c r="C143" s="38">
        <v>7</v>
      </c>
      <c r="D143" s="38">
        <v>0</v>
      </c>
      <c r="E143" s="38">
        <v>5</v>
      </c>
      <c r="F143" s="38">
        <v>0</v>
      </c>
      <c r="G143" s="38">
        <v>3</v>
      </c>
      <c r="H143" s="38">
        <v>1</v>
      </c>
      <c r="I143" s="38">
        <v>0</v>
      </c>
      <c r="J143" s="38">
        <v>4</v>
      </c>
      <c r="K143" s="38">
        <v>0</v>
      </c>
      <c r="L143" s="38">
        <v>1</v>
      </c>
      <c r="M143" s="38">
        <v>2</v>
      </c>
      <c r="N143" s="38">
        <v>0</v>
      </c>
      <c r="O143" s="38">
        <v>0</v>
      </c>
      <c r="P143" s="38">
        <v>2</v>
      </c>
      <c r="Q143" s="38" t="s">
        <v>59</v>
      </c>
      <c r="R143" s="63">
        <v>1</v>
      </c>
      <c r="S143" s="63">
        <v>0</v>
      </c>
      <c r="T143" s="63">
        <v>4</v>
      </c>
      <c r="U143" s="63">
        <v>0</v>
      </c>
      <c r="V143" s="63">
        <v>1</v>
      </c>
      <c r="W143" s="63">
        <v>0</v>
      </c>
      <c r="X143" s="63">
        <v>0</v>
      </c>
      <c r="Y143" s="63">
        <v>5</v>
      </c>
      <c r="Z143" s="63">
        <v>0</v>
      </c>
      <c r="AA143" s="63">
        <v>0</v>
      </c>
      <c r="AB143" s="51" t="s">
        <v>164</v>
      </c>
      <c r="AC143" s="7" t="s">
        <v>37</v>
      </c>
      <c r="AD143" s="7">
        <v>6218139.78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f t="shared" si="14"/>
        <v>6218139.78</v>
      </c>
      <c r="AK143" s="2">
        <v>2022</v>
      </c>
    </row>
    <row r="144" spans="1:37" s="12" customFormat="1" ht="36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51" t="s">
        <v>166</v>
      </c>
      <c r="AC144" s="7" t="s">
        <v>39</v>
      </c>
      <c r="AD144" s="7">
        <v>1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f t="shared" si="14"/>
        <v>1</v>
      </c>
      <c r="AK144" s="2">
        <v>2022</v>
      </c>
    </row>
    <row r="145" spans="1:37" s="12" customFormat="1" ht="24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63">
        <v>1</v>
      </c>
      <c r="S145" s="63">
        <v>0</v>
      </c>
      <c r="T145" s="63">
        <v>4</v>
      </c>
      <c r="U145" s="63">
        <v>0</v>
      </c>
      <c r="V145" s="63">
        <v>1</v>
      </c>
      <c r="W145" s="63">
        <v>0</v>
      </c>
      <c r="X145" s="63">
        <v>0</v>
      </c>
      <c r="Y145" s="63">
        <v>5</v>
      </c>
      <c r="Z145" s="63">
        <v>0</v>
      </c>
      <c r="AA145" s="63">
        <v>1</v>
      </c>
      <c r="AB145" s="51" t="s">
        <v>165</v>
      </c>
      <c r="AC145" s="7" t="s">
        <v>39</v>
      </c>
      <c r="AD145" s="7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f t="shared" si="14"/>
        <v>0</v>
      </c>
      <c r="AK145" s="2">
        <v>2023</v>
      </c>
    </row>
    <row r="146" spans="1:37" s="12" customFormat="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48"/>
      <c r="U146" s="48"/>
      <c r="V146" s="48"/>
      <c r="W146" s="48"/>
      <c r="X146" s="48"/>
      <c r="Y146" s="48"/>
      <c r="Z146" s="48"/>
      <c r="AA146" s="48"/>
      <c r="AB146" s="58"/>
      <c r="AC146" s="8"/>
      <c r="AD146" s="7"/>
      <c r="AE146" s="8"/>
      <c r="AF146" s="8"/>
      <c r="AG146" s="8"/>
      <c r="AH146" s="8"/>
      <c r="AI146" s="8"/>
      <c r="AJ146" s="8"/>
      <c r="AK146" s="2">
        <v>2027</v>
      </c>
    </row>
    <row r="147" spans="1:37" s="12" customFormat="1" ht="24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36">
        <v>1</v>
      </c>
      <c r="S147" s="36">
        <v>0</v>
      </c>
      <c r="T147" s="36">
        <v>4</v>
      </c>
      <c r="U147" s="36">
        <v>0</v>
      </c>
      <c r="V147" s="36">
        <v>2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51" t="s">
        <v>5</v>
      </c>
      <c r="AC147" s="7"/>
      <c r="AD147" s="7"/>
      <c r="AE147" s="8"/>
      <c r="AF147" s="8"/>
      <c r="AG147" s="8"/>
      <c r="AH147" s="8"/>
      <c r="AI147" s="8"/>
      <c r="AJ147" s="8"/>
      <c r="AK147" s="2">
        <v>2027</v>
      </c>
    </row>
    <row r="148" spans="1:37" s="12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6">
        <v>1</v>
      </c>
      <c r="S148" s="36">
        <v>0</v>
      </c>
      <c r="T148" s="36">
        <v>4</v>
      </c>
      <c r="U148" s="36">
        <v>0</v>
      </c>
      <c r="V148" s="36">
        <v>2</v>
      </c>
      <c r="W148" s="36">
        <v>0</v>
      </c>
      <c r="X148" s="36">
        <v>0</v>
      </c>
      <c r="Y148" s="36">
        <v>0</v>
      </c>
      <c r="Z148" s="36">
        <v>0</v>
      </c>
      <c r="AA148" s="36">
        <v>1</v>
      </c>
      <c r="AB148" s="51" t="s">
        <v>13</v>
      </c>
      <c r="AC148" s="7" t="s">
        <v>6</v>
      </c>
      <c r="AD148" s="11">
        <v>3110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f>SUM(AE148:AI148)</f>
        <v>0</v>
      </c>
      <c r="AK148" s="2">
        <v>2027</v>
      </c>
    </row>
    <row r="149" spans="1:37" s="12" customFormat="1" ht="24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6">
        <v>1</v>
      </c>
      <c r="S149" s="36">
        <v>0</v>
      </c>
      <c r="T149" s="36">
        <v>4</v>
      </c>
      <c r="U149" s="36">
        <v>0</v>
      </c>
      <c r="V149" s="36">
        <v>2</v>
      </c>
      <c r="W149" s="36">
        <v>0</v>
      </c>
      <c r="X149" s="36">
        <v>0</v>
      </c>
      <c r="Y149" s="36">
        <v>1</v>
      </c>
      <c r="Z149" s="36">
        <v>0</v>
      </c>
      <c r="AA149" s="36">
        <v>0</v>
      </c>
      <c r="AB149" s="51" t="s">
        <v>119</v>
      </c>
      <c r="AC149" s="36" t="s">
        <v>40</v>
      </c>
      <c r="AD149" s="7" t="s">
        <v>61</v>
      </c>
      <c r="AE149" s="7" t="s">
        <v>61</v>
      </c>
      <c r="AF149" s="7" t="s">
        <v>61</v>
      </c>
      <c r="AG149" s="7" t="s">
        <v>61</v>
      </c>
      <c r="AH149" s="7" t="s">
        <v>61</v>
      </c>
      <c r="AI149" s="7" t="s">
        <v>61</v>
      </c>
      <c r="AJ149" s="8"/>
      <c r="AK149" s="2">
        <v>2027</v>
      </c>
    </row>
    <row r="150" spans="1:37" s="12" customFormat="1" ht="36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6">
        <v>1</v>
      </c>
      <c r="S150" s="36">
        <v>0</v>
      </c>
      <c r="T150" s="36">
        <v>4</v>
      </c>
      <c r="U150" s="36">
        <v>0</v>
      </c>
      <c r="V150" s="36">
        <v>2</v>
      </c>
      <c r="W150" s="36">
        <v>0</v>
      </c>
      <c r="X150" s="36">
        <v>0</v>
      </c>
      <c r="Y150" s="36">
        <v>1</v>
      </c>
      <c r="Z150" s="36">
        <v>0</v>
      </c>
      <c r="AA150" s="36">
        <v>1</v>
      </c>
      <c r="AB150" s="51" t="s">
        <v>14</v>
      </c>
      <c r="AC150" s="7" t="s">
        <v>39</v>
      </c>
      <c r="AD150" s="7">
        <v>4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f>SUM(AD150:AI150)</f>
        <v>4</v>
      </c>
      <c r="AK150" s="2">
        <v>2027</v>
      </c>
    </row>
    <row r="151" spans="1:37" s="12" customFormat="1" ht="24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6">
        <v>1</v>
      </c>
      <c r="S151" s="36">
        <v>0</v>
      </c>
      <c r="T151" s="36">
        <v>4</v>
      </c>
      <c r="U151" s="36">
        <v>0</v>
      </c>
      <c r="V151" s="36">
        <v>2</v>
      </c>
      <c r="W151" s="36">
        <v>0</v>
      </c>
      <c r="X151" s="36">
        <v>0</v>
      </c>
      <c r="Y151" s="36">
        <v>2</v>
      </c>
      <c r="Z151" s="36">
        <v>0</v>
      </c>
      <c r="AA151" s="36">
        <v>0</v>
      </c>
      <c r="AB151" s="51" t="s">
        <v>120</v>
      </c>
      <c r="AC151" s="36" t="s">
        <v>40</v>
      </c>
      <c r="AD151" s="7" t="s">
        <v>61</v>
      </c>
      <c r="AE151" s="8" t="s">
        <v>61</v>
      </c>
      <c r="AF151" s="8" t="s">
        <v>61</v>
      </c>
      <c r="AG151" s="8" t="s">
        <v>61</v>
      </c>
      <c r="AH151" s="8" t="s">
        <v>61</v>
      </c>
      <c r="AI151" s="8" t="s">
        <v>61</v>
      </c>
      <c r="AJ151" s="8" t="s">
        <v>61</v>
      </c>
      <c r="AK151" s="2">
        <v>2027</v>
      </c>
    </row>
    <row r="152" spans="1:37" s="12" customFormat="1" ht="36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6">
        <v>1</v>
      </c>
      <c r="S152" s="36">
        <v>0</v>
      </c>
      <c r="T152" s="36">
        <v>4</v>
      </c>
      <c r="U152" s="36">
        <v>0</v>
      </c>
      <c r="V152" s="36">
        <v>2</v>
      </c>
      <c r="W152" s="36">
        <v>0</v>
      </c>
      <c r="X152" s="36">
        <v>0</v>
      </c>
      <c r="Y152" s="36">
        <v>2</v>
      </c>
      <c r="Z152" s="36">
        <v>0</v>
      </c>
      <c r="AA152" s="36">
        <v>1</v>
      </c>
      <c r="AB152" s="51" t="s">
        <v>121</v>
      </c>
      <c r="AC152" s="7" t="s">
        <v>39</v>
      </c>
      <c r="AD152" s="7">
        <v>1</v>
      </c>
      <c r="AE152" s="8">
        <v>1</v>
      </c>
      <c r="AF152" s="8">
        <v>1</v>
      </c>
      <c r="AG152" s="8">
        <v>1</v>
      </c>
      <c r="AH152" s="8">
        <v>1</v>
      </c>
      <c r="AI152" s="8">
        <v>1</v>
      </c>
      <c r="AJ152" s="8">
        <f>SUM(AD152:AI152)</f>
        <v>6</v>
      </c>
      <c r="AK152" s="2">
        <v>2027</v>
      </c>
    </row>
    <row r="153" spans="1:37" s="12" customFormat="1" ht="15">
      <c r="A153" s="4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48"/>
      <c r="U153" s="48"/>
      <c r="V153" s="48"/>
      <c r="W153" s="48"/>
      <c r="X153" s="48"/>
      <c r="Y153" s="48"/>
      <c r="Z153" s="48"/>
      <c r="AA153" s="48"/>
      <c r="AB153" s="8"/>
      <c r="AC153" s="8"/>
      <c r="AD153" s="8"/>
      <c r="AE153" s="8"/>
      <c r="AF153" s="8"/>
      <c r="AG153" s="8"/>
      <c r="AH153" s="8"/>
      <c r="AI153" s="8"/>
      <c r="AJ153" s="8"/>
      <c r="AK153" s="2">
        <v>2027</v>
      </c>
    </row>
    <row r="154" spans="1:36" s="12" customFormat="1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13"/>
      <c r="P154" s="13"/>
      <c r="Q154" s="13"/>
      <c r="R154" s="13"/>
      <c r="S154" s="13"/>
      <c r="T154" s="14"/>
      <c r="U154" s="14"/>
      <c r="V154" s="14"/>
      <c r="W154" s="14"/>
      <c r="X154" s="14"/>
      <c r="Y154" s="14"/>
      <c r="Z154" s="14"/>
      <c r="AA154" s="14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s="12" customFormat="1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13"/>
      <c r="P155" s="13"/>
      <c r="Q155" s="13"/>
      <c r="R155" s="13"/>
      <c r="S155" s="13"/>
      <c r="T155" s="14"/>
      <c r="U155" s="14"/>
      <c r="V155" s="14"/>
      <c r="W155" s="14"/>
      <c r="X155" s="14"/>
      <c r="Y155" s="14"/>
      <c r="Z155" s="14"/>
      <c r="AA155" s="14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s="12" customFormat="1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13"/>
      <c r="P156" s="13"/>
      <c r="Q156" s="13"/>
      <c r="R156" s="13"/>
      <c r="S156" s="13"/>
      <c r="T156" s="14"/>
      <c r="U156" s="14"/>
      <c r="V156" s="14"/>
      <c r="W156" s="14"/>
      <c r="X156" s="14"/>
      <c r="Y156" s="14"/>
      <c r="Z156" s="14"/>
      <c r="AA156" s="14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s="12" customFormat="1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3"/>
      <c r="P157" s="13"/>
      <c r="Q157" s="13"/>
      <c r="R157" s="13"/>
      <c r="S157" s="13"/>
      <c r="T157" s="14"/>
      <c r="U157" s="14"/>
      <c r="V157" s="14"/>
      <c r="W157" s="14"/>
      <c r="X157" s="14"/>
      <c r="Y157" s="14"/>
      <c r="Z157" s="14"/>
      <c r="AA157" s="14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s="12" customFormat="1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13"/>
      <c r="P158" s="13"/>
      <c r="Q158" s="13"/>
      <c r="R158" s="13"/>
      <c r="S158" s="13"/>
      <c r="T158" s="14"/>
      <c r="U158" s="14"/>
      <c r="V158" s="14"/>
      <c r="W158" s="14"/>
      <c r="X158" s="14"/>
      <c r="Y158" s="14"/>
      <c r="Z158" s="14"/>
      <c r="AA158" s="14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s="12" customFormat="1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13"/>
      <c r="P159" s="13"/>
      <c r="Q159" s="13"/>
      <c r="R159" s="13"/>
      <c r="S159" s="13"/>
      <c r="T159" s="14"/>
      <c r="U159" s="14"/>
      <c r="V159" s="14"/>
      <c r="W159" s="14"/>
      <c r="X159" s="14"/>
      <c r="Y159" s="14"/>
      <c r="Z159" s="14"/>
      <c r="AA159" s="14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s="12" customFormat="1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13"/>
      <c r="P160" s="13"/>
      <c r="Q160" s="13"/>
      <c r="R160" s="13"/>
      <c r="S160" s="13"/>
      <c r="T160" s="14"/>
      <c r="U160" s="14"/>
      <c r="V160" s="14"/>
      <c r="W160" s="14"/>
      <c r="X160" s="14"/>
      <c r="Y160" s="14"/>
      <c r="Z160" s="14"/>
      <c r="AA160" s="14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s="12" customFormat="1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3"/>
      <c r="P161" s="13"/>
      <c r="Q161" s="13"/>
      <c r="R161" s="13"/>
      <c r="S161" s="13"/>
      <c r="T161" s="14"/>
      <c r="U161" s="14"/>
      <c r="V161" s="14"/>
      <c r="W161" s="14"/>
      <c r="X161" s="14"/>
      <c r="Y161" s="14"/>
      <c r="Z161" s="14"/>
      <c r="AA161" s="14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s="12" customFormat="1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3"/>
      <c r="P162" s="13"/>
      <c r="Q162" s="13"/>
      <c r="R162" s="13"/>
      <c r="S162" s="13"/>
      <c r="T162" s="14"/>
      <c r="U162" s="14"/>
      <c r="V162" s="14"/>
      <c r="W162" s="14"/>
      <c r="X162" s="14"/>
      <c r="Y162" s="14"/>
      <c r="Z162" s="14"/>
      <c r="AA162" s="14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s="12" customFormat="1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3"/>
      <c r="P163" s="13"/>
      <c r="Q163" s="13"/>
      <c r="R163" s="13"/>
      <c r="S163" s="13"/>
      <c r="T163" s="14"/>
      <c r="U163" s="14"/>
      <c r="V163" s="14"/>
      <c r="W163" s="14"/>
      <c r="X163" s="14"/>
      <c r="Y163" s="14"/>
      <c r="Z163" s="14"/>
      <c r="AA163" s="14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s="12" customFormat="1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3"/>
      <c r="P164" s="13"/>
      <c r="Q164" s="13"/>
      <c r="R164" s="13"/>
      <c r="S164" s="13"/>
      <c r="T164" s="14"/>
      <c r="U164" s="14"/>
      <c r="V164" s="14"/>
      <c r="W164" s="14"/>
      <c r="X164" s="14"/>
      <c r="Y164" s="14"/>
      <c r="Z164" s="14"/>
      <c r="AA164" s="14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s="12" customFormat="1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3"/>
      <c r="P165" s="13"/>
      <c r="Q165" s="13"/>
      <c r="R165" s="13"/>
      <c r="S165" s="13"/>
      <c r="T165" s="14"/>
      <c r="U165" s="14"/>
      <c r="V165" s="14"/>
      <c r="W165" s="14"/>
      <c r="X165" s="14"/>
      <c r="Y165" s="14"/>
      <c r="Z165" s="14"/>
      <c r="AA165" s="14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s="12" customFormat="1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3"/>
      <c r="P166" s="13"/>
      <c r="Q166" s="13"/>
      <c r="R166" s="13"/>
      <c r="S166" s="13"/>
      <c r="T166" s="14"/>
      <c r="U166" s="14"/>
      <c r="V166" s="14"/>
      <c r="W166" s="14"/>
      <c r="X166" s="14"/>
      <c r="Y166" s="14"/>
      <c r="Z166" s="14"/>
      <c r="AA166" s="14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s="12" customFormat="1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3"/>
      <c r="P167" s="13"/>
      <c r="Q167" s="13"/>
      <c r="R167" s="13"/>
      <c r="S167" s="13"/>
      <c r="T167" s="14"/>
      <c r="U167" s="14"/>
      <c r="V167" s="14"/>
      <c r="W167" s="14"/>
      <c r="X167" s="14"/>
      <c r="Y167" s="14"/>
      <c r="Z167" s="14"/>
      <c r="AA167" s="14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s="12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s="12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s="12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s="12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4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s="12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4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s="12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4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s="12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4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s="12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4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s="12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4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s="12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s="12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4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s="12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4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s="12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4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2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4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2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4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2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4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2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2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4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2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4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2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4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2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4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s="12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4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s="12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4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s="12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4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s="12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s="12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4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s="12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4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s="12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4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s="12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4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60"/>
      <c r="P197" s="60"/>
      <c r="Q197" s="60"/>
      <c r="R197" s="60"/>
      <c r="S197" s="60"/>
      <c r="T197" s="61"/>
      <c r="U197" s="61"/>
      <c r="V197" s="61"/>
      <c r="W197" s="61"/>
      <c r="X197" s="61"/>
      <c r="Y197" s="61"/>
      <c r="Z197" s="61"/>
      <c r="AA197" s="61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ht="1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60"/>
      <c r="P198" s="60"/>
      <c r="Q198" s="60"/>
      <c r="R198" s="60"/>
      <c r="S198" s="60"/>
      <c r="T198" s="61"/>
      <c r="U198" s="61"/>
      <c r="V198" s="61"/>
      <c r="W198" s="61"/>
      <c r="X198" s="61"/>
      <c r="Y198" s="61"/>
      <c r="Z198" s="61"/>
      <c r="AA198" s="61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ht="1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60"/>
      <c r="P199" s="60"/>
      <c r="Q199" s="60"/>
      <c r="R199" s="60"/>
      <c r="S199" s="60"/>
      <c r="T199" s="61"/>
      <c r="U199" s="61"/>
      <c r="V199" s="61"/>
      <c r="W199" s="61"/>
      <c r="X199" s="61"/>
      <c r="Y199" s="61"/>
      <c r="Z199" s="61"/>
      <c r="AA199" s="61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60"/>
      <c r="P200" s="60"/>
      <c r="Q200" s="60"/>
      <c r="R200" s="60"/>
      <c r="S200" s="60"/>
      <c r="T200" s="61"/>
      <c r="U200" s="61"/>
      <c r="V200" s="61"/>
      <c r="W200" s="61"/>
      <c r="X200" s="61"/>
      <c r="Y200" s="61"/>
      <c r="Z200" s="61"/>
      <c r="AA200" s="61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60"/>
      <c r="P201" s="60"/>
      <c r="Q201" s="60"/>
      <c r="R201" s="60"/>
      <c r="S201" s="60"/>
      <c r="T201" s="61"/>
      <c r="U201" s="61"/>
      <c r="V201" s="61"/>
      <c r="W201" s="61"/>
      <c r="X201" s="61"/>
      <c r="Y201" s="61"/>
      <c r="Z201" s="61"/>
      <c r="AA201" s="61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60"/>
      <c r="P202" s="60"/>
      <c r="Q202" s="60"/>
      <c r="R202" s="60"/>
      <c r="S202" s="60"/>
      <c r="T202" s="61"/>
      <c r="U202" s="61"/>
      <c r="V202" s="61"/>
      <c r="W202" s="61"/>
      <c r="X202" s="61"/>
      <c r="Y202" s="61"/>
      <c r="Z202" s="61"/>
      <c r="AA202" s="61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60"/>
      <c r="P203" s="60"/>
      <c r="Q203" s="60"/>
      <c r="R203" s="60"/>
      <c r="S203" s="60"/>
      <c r="T203" s="61"/>
      <c r="U203" s="61"/>
      <c r="V203" s="61"/>
      <c r="W203" s="61"/>
      <c r="X203" s="61"/>
      <c r="Y203" s="61"/>
      <c r="Z203" s="61"/>
      <c r="AA203" s="61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60"/>
      <c r="P204" s="60"/>
      <c r="Q204" s="60"/>
      <c r="R204" s="60"/>
      <c r="S204" s="60"/>
      <c r="T204" s="61"/>
      <c r="U204" s="61"/>
      <c r="V204" s="61"/>
      <c r="W204" s="61"/>
      <c r="X204" s="61"/>
      <c r="Y204" s="61"/>
      <c r="Z204" s="61"/>
      <c r="AA204" s="61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60"/>
      <c r="P205" s="60"/>
      <c r="Q205" s="60"/>
      <c r="R205" s="60"/>
      <c r="S205" s="60"/>
      <c r="T205" s="61"/>
      <c r="U205" s="61"/>
      <c r="V205" s="61"/>
      <c r="W205" s="61"/>
      <c r="X205" s="61"/>
      <c r="Y205" s="61"/>
      <c r="Z205" s="61"/>
      <c r="AA205" s="61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ht="1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60"/>
      <c r="P206" s="60"/>
      <c r="Q206" s="60"/>
      <c r="R206" s="60"/>
      <c r="S206" s="60"/>
      <c r="T206" s="61"/>
      <c r="U206" s="61"/>
      <c r="V206" s="61"/>
      <c r="W206" s="61"/>
      <c r="X206" s="61"/>
      <c r="Y206" s="61"/>
      <c r="Z206" s="61"/>
      <c r="AA206" s="61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ht="1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60"/>
      <c r="P207" s="60"/>
      <c r="Q207" s="60"/>
      <c r="R207" s="60"/>
      <c r="S207" s="60"/>
      <c r="T207" s="61"/>
      <c r="U207" s="61"/>
      <c r="V207" s="61"/>
      <c r="W207" s="61"/>
      <c r="X207" s="61"/>
      <c r="Y207" s="61"/>
      <c r="Z207" s="61"/>
      <c r="AA207" s="61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ht="1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60"/>
      <c r="P208" s="60"/>
      <c r="Q208" s="60"/>
      <c r="R208" s="60"/>
      <c r="S208" s="60"/>
      <c r="T208" s="61"/>
      <c r="U208" s="61"/>
      <c r="V208" s="61"/>
      <c r="W208" s="61"/>
      <c r="X208" s="61"/>
      <c r="Y208" s="61"/>
      <c r="Z208" s="61"/>
      <c r="AA208" s="61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60"/>
      <c r="P209" s="60"/>
      <c r="Q209" s="60"/>
      <c r="R209" s="60"/>
      <c r="S209" s="60"/>
      <c r="T209" s="61"/>
      <c r="U209" s="61"/>
      <c r="V209" s="61"/>
      <c r="W209" s="61"/>
      <c r="X209" s="61"/>
      <c r="Y209" s="61"/>
      <c r="Z209" s="61"/>
      <c r="AA209" s="61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ht="1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60"/>
      <c r="P210" s="60"/>
      <c r="Q210" s="60"/>
      <c r="R210" s="60"/>
      <c r="S210" s="60"/>
      <c r="T210" s="61"/>
      <c r="U210" s="61"/>
      <c r="V210" s="61"/>
      <c r="W210" s="61"/>
      <c r="X210" s="61"/>
      <c r="Y210" s="61"/>
      <c r="Z210" s="61"/>
      <c r="AA210" s="61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ht="1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ht="1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0"/>
      <c r="AG291" s="60"/>
      <c r="AH291" s="60"/>
      <c r="AI291" s="60"/>
      <c r="AJ291" s="60"/>
    </row>
  </sheetData>
  <sheetProtection/>
  <mergeCells count="18"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  <mergeCell ref="AB11:AB13"/>
    <mergeCell ref="AC11:AC13"/>
    <mergeCell ref="A12:C13"/>
    <mergeCell ref="D12:E13"/>
    <mergeCell ref="F12:G13"/>
    <mergeCell ref="H12:Q13"/>
    <mergeCell ref="A11:Q11"/>
    <mergeCell ref="R11:AA13"/>
  </mergeCells>
  <printOptions/>
  <pageMargins left="0.15748031496062992" right="0.1968503937007874" top="0.4724409448818898" bottom="0.984251968503937" header="0.35433070866141736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2022-09-29T14:24:08Z</cp:lastPrinted>
  <dcterms:created xsi:type="dcterms:W3CDTF">2017-09-21T05:00:16Z</dcterms:created>
  <dcterms:modified xsi:type="dcterms:W3CDTF">2022-11-06T07:54:28Z</dcterms:modified>
  <cp:category/>
  <cp:version/>
  <cp:contentType/>
  <cp:contentStatus/>
</cp:coreProperties>
</file>